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3040" windowHeight="9048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D151" i="3" l="1"/>
  <c r="I61" i="3" l="1"/>
  <c r="I168" i="3"/>
  <c r="F168" i="3"/>
  <c r="D168" i="3"/>
  <c r="J112" i="2" l="1"/>
  <c r="F121" i="3" l="1"/>
  <c r="C21" i="1" l="1"/>
  <c r="F151" i="3"/>
  <c r="I151" i="3"/>
  <c r="J184" i="2"/>
  <c r="J185" i="2" l="1"/>
  <c r="P230" i="2" l="1"/>
  <c r="M230" i="2"/>
  <c r="B22" i="1"/>
  <c r="M488" i="2" l="1"/>
  <c r="N487" i="2"/>
  <c r="N484" i="2"/>
  <c r="N483" i="2"/>
  <c r="AB237" i="2"/>
  <c r="Y237" i="2"/>
  <c r="V237" i="2"/>
  <c r="S237" i="2"/>
  <c r="P237" i="2"/>
  <c r="M237" i="2"/>
  <c r="J237" i="2"/>
  <c r="G237" i="2"/>
  <c r="J236" i="2"/>
  <c r="AD236" i="2" s="1"/>
  <c r="G236" i="2"/>
  <c r="AC236" i="2" s="1"/>
  <c r="J235" i="2"/>
  <c r="AD235" i="2" s="1"/>
  <c r="G235" i="2"/>
  <c r="AC235" i="2" s="1"/>
  <c r="J234" i="2"/>
  <c r="AD234" i="2" s="1"/>
  <c r="G234" i="2"/>
  <c r="AC234" i="2" s="1"/>
  <c r="J233" i="2"/>
  <c r="AD233" i="2" s="1"/>
  <c r="G233" i="2"/>
  <c r="AC233" i="2" s="1"/>
  <c r="J232" i="2"/>
  <c r="AD232" i="2" s="1"/>
  <c r="G232" i="2"/>
  <c r="AC232" i="2" s="1"/>
  <c r="J231" i="2"/>
  <c r="AD231" i="2" s="1"/>
  <c r="G231" i="2"/>
  <c r="AC231" i="2" s="1"/>
  <c r="AD230" i="2"/>
  <c r="G230" i="2"/>
  <c r="AC230" i="2" s="1"/>
  <c r="AB229" i="2"/>
  <c r="Y229" i="2"/>
  <c r="V229" i="2"/>
  <c r="S229" i="2"/>
  <c r="P229" i="2"/>
  <c r="M229" i="2"/>
  <c r="J229" i="2"/>
  <c r="G229" i="2"/>
  <c r="AB228" i="2"/>
  <c r="Y228" i="2"/>
  <c r="V228" i="2"/>
  <c r="S228" i="2"/>
  <c r="P228" i="2"/>
  <c r="AD228" i="2" s="1"/>
  <c r="M228" i="2"/>
  <c r="G228" i="2"/>
  <c r="AB227" i="2"/>
  <c r="Y227" i="2"/>
  <c r="V227" i="2"/>
  <c r="S227" i="2"/>
  <c r="P227" i="2"/>
  <c r="M227" i="2"/>
  <c r="J227" i="2"/>
  <c r="AD227" i="2" s="1"/>
  <c r="G227" i="2"/>
  <c r="AB226" i="2"/>
  <c r="Y226" i="2"/>
  <c r="V226" i="2"/>
  <c r="S226" i="2"/>
  <c r="P226" i="2"/>
  <c r="M226" i="2"/>
  <c r="J226" i="2"/>
  <c r="AD226" i="2" s="1"/>
  <c r="G226" i="2"/>
  <c r="AB225" i="2"/>
  <c r="Y225" i="2"/>
  <c r="V225" i="2"/>
  <c r="S225" i="2"/>
  <c r="P225" i="2"/>
  <c r="M225" i="2"/>
  <c r="J225" i="2"/>
  <c r="AD225" i="2" s="1"/>
  <c r="G225" i="2"/>
  <c r="AA224" i="2"/>
  <c r="Z224" i="2"/>
  <c r="X224" i="2"/>
  <c r="W224" i="2"/>
  <c r="U224" i="2"/>
  <c r="T224" i="2"/>
  <c r="R224" i="2"/>
  <c r="Q224" i="2"/>
  <c r="O224" i="2"/>
  <c r="N224" i="2"/>
  <c r="L224" i="2"/>
  <c r="K224" i="2"/>
  <c r="I224" i="2"/>
  <c r="H224" i="2"/>
  <c r="F224" i="2"/>
  <c r="E224" i="2"/>
  <c r="AB223" i="2"/>
  <c r="Y223" i="2"/>
  <c r="V223" i="2"/>
  <c r="S223" i="2"/>
  <c r="P223" i="2"/>
  <c r="M223" i="2"/>
  <c r="J223" i="2"/>
  <c r="AD223" i="2" s="1"/>
  <c r="G223" i="2"/>
  <c r="AB222" i="2"/>
  <c r="Y222" i="2"/>
  <c r="V222" i="2"/>
  <c r="S222" i="2"/>
  <c r="P222" i="2"/>
  <c r="M222" i="2"/>
  <c r="J222" i="2"/>
  <c r="AD222" i="2" s="1"/>
  <c r="G222" i="2"/>
  <c r="AB221" i="2"/>
  <c r="Y221" i="2"/>
  <c r="V221" i="2"/>
  <c r="S221" i="2"/>
  <c r="P221" i="2"/>
  <c r="M221" i="2"/>
  <c r="J221" i="2"/>
  <c r="AD221" i="2" s="1"/>
  <c r="G221" i="2"/>
  <c r="AB220" i="2"/>
  <c r="Y220" i="2"/>
  <c r="V220" i="2"/>
  <c r="S220" i="2"/>
  <c r="P220" i="2"/>
  <c r="M220" i="2"/>
  <c r="J220" i="2"/>
  <c r="AD220" i="2" s="1"/>
  <c r="G220" i="2"/>
  <c r="AB219" i="2"/>
  <c r="Y219" i="2"/>
  <c r="V219" i="2"/>
  <c r="V218" i="2" s="1"/>
  <c r="S219" i="2"/>
  <c r="P219" i="2"/>
  <c r="M219" i="2"/>
  <c r="J219" i="2"/>
  <c r="G219" i="2"/>
  <c r="AB218" i="2"/>
  <c r="AA218" i="2"/>
  <c r="Z218" i="2"/>
  <c r="X218" i="2"/>
  <c r="W218" i="2"/>
  <c r="U218" i="2"/>
  <c r="T218" i="2"/>
  <c r="R218" i="2"/>
  <c r="Q218" i="2"/>
  <c r="O218" i="2"/>
  <c r="N218" i="2"/>
  <c r="L218" i="2"/>
  <c r="K218" i="2"/>
  <c r="I218" i="2"/>
  <c r="H218" i="2"/>
  <c r="F218" i="2"/>
  <c r="E218" i="2"/>
  <c r="AB217" i="2"/>
  <c r="Y217" i="2"/>
  <c r="V217" i="2"/>
  <c r="S217" i="2"/>
  <c r="P217" i="2"/>
  <c r="M217" i="2"/>
  <c r="J217" i="2"/>
  <c r="G217" i="2"/>
  <c r="AB216" i="2"/>
  <c r="Y216" i="2"/>
  <c r="V216" i="2"/>
  <c r="S216" i="2"/>
  <c r="P216" i="2"/>
  <c r="M216" i="2"/>
  <c r="J216" i="2"/>
  <c r="AD216" i="2" s="1"/>
  <c r="G216" i="2"/>
  <c r="AB215" i="2"/>
  <c r="Y215" i="2"/>
  <c r="Y214" i="2" s="1"/>
  <c r="V215" i="2"/>
  <c r="S215" i="2"/>
  <c r="P215" i="2"/>
  <c r="M215" i="2"/>
  <c r="J215" i="2"/>
  <c r="G215" i="2"/>
  <c r="G214" i="2" s="1"/>
  <c r="AA214" i="2"/>
  <c r="Z214" i="2"/>
  <c r="X214" i="2"/>
  <c r="W214" i="2"/>
  <c r="V214" i="2"/>
  <c r="U214" i="2"/>
  <c r="T214" i="2"/>
  <c r="R214" i="2"/>
  <c r="Q214" i="2"/>
  <c r="O214" i="2"/>
  <c r="N214" i="2"/>
  <c r="L214" i="2"/>
  <c r="K214" i="2"/>
  <c r="J214" i="2"/>
  <c r="I214" i="2"/>
  <c r="H214" i="2"/>
  <c r="F214" i="2"/>
  <c r="E214" i="2"/>
  <c r="AB213" i="2"/>
  <c r="Y213" i="2"/>
  <c r="V213" i="2"/>
  <c r="S213" i="2"/>
  <c r="P213" i="2"/>
  <c r="M213" i="2"/>
  <c r="J213" i="2"/>
  <c r="G213" i="2"/>
  <c r="AB212" i="2"/>
  <c r="AB210" i="2" s="1"/>
  <c r="Y212" i="2"/>
  <c r="V212" i="2"/>
  <c r="S212" i="2"/>
  <c r="P212" i="2"/>
  <c r="M212" i="2"/>
  <c r="J212" i="2"/>
  <c r="G212" i="2"/>
  <c r="AB211" i="2"/>
  <c r="Y211" i="2"/>
  <c r="V211" i="2"/>
  <c r="V210" i="2" s="1"/>
  <c r="S211" i="2"/>
  <c r="P211" i="2"/>
  <c r="P210" i="2" s="1"/>
  <c r="M211" i="2"/>
  <c r="J211" i="2"/>
  <c r="G211" i="2"/>
  <c r="AA210" i="2"/>
  <c r="Z210" i="2"/>
  <c r="X210" i="2"/>
  <c r="W210" i="2"/>
  <c r="U210" i="2"/>
  <c r="T210" i="2"/>
  <c r="R210" i="2"/>
  <c r="Q210" i="2"/>
  <c r="O210" i="2"/>
  <c r="N210" i="2"/>
  <c r="L210" i="2"/>
  <c r="K210" i="2"/>
  <c r="I210" i="2"/>
  <c r="H210" i="2"/>
  <c r="F210" i="2"/>
  <c r="E210" i="2"/>
  <c r="AA208" i="2"/>
  <c r="Z208" i="2"/>
  <c r="X208" i="2"/>
  <c r="W208" i="2"/>
  <c r="U208" i="2"/>
  <c r="T208" i="2"/>
  <c r="R208" i="2"/>
  <c r="Q208" i="2"/>
  <c r="O208" i="2"/>
  <c r="N208" i="2"/>
  <c r="L208" i="2"/>
  <c r="K208" i="2"/>
  <c r="I208" i="2"/>
  <c r="H208" i="2"/>
  <c r="F208" i="2"/>
  <c r="E208" i="2"/>
  <c r="AB207" i="2"/>
  <c r="Y207" i="2"/>
  <c r="V207" i="2"/>
  <c r="S207" i="2"/>
  <c r="P207" i="2"/>
  <c r="M207" i="2"/>
  <c r="J207" i="2"/>
  <c r="G207" i="2"/>
  <c r="AB206" i="2"/>
  <c r="Y206" i="2"/>
  <c r="V206" i="2"/>
  <c r="S206" i="2"/>
  <c r="P206" i="2"/>
  <c r="M206" i="2"/>
  <c r="J206" i="2"/>
  <c r="G206" i="2"/>
  <c r="AB205" i="2"/>
  <c r="Y205" i="2"/>
  <c r="V205" i="2"/>
  <c r="S205" i="2"/>
  <c r="P205" i="2"/>
  <c r="M205" i="2"/>
  <c r="J205" i="2"/>
  <c r="G205" i="2"/>
  <c r="AB204" i="2"/>
  <c r="AB208" i="2" s="1"/>
  <c r="Y204" i="2"/>
  <c r="Y208" i="2" s="1"/>
  <c r="V204" i="2"/>
  <c r="S204" i="2"/>
  <c r="S208" i="2" s="1"/>
  <c r="P204" i="2"/>
  <c r="M204" i="2"/>
  <c r="M208" i="2" s="1"/>
  <c r="J204" i="2"/>
  <c r="G204" i="2"/>
  <c r="G208" i="2" s="1"/>
  <c r="AA202" i="2"/>
  <c r="Z202" i="2"/>
  <c r="X202" i="2"/>
  <c r="W202" i="2"/>
  <c r="U202" i="2"/>
  <c r="T202" i="2"/>
  <c r="R202" i="2"/>
  <c r="Q202" i="2"/>
  <c r="O202" i="2"/>
  <c r="N202" i="2"/>
  <c r="L202" i="2"/>
  <c r="K202" i="2"/>
  <c r="I202" i="2"/>
  <c r="H202" i="2"/>
  <c r="F202" i="2"/>
  <c r="E202" i="2"/>
  <c r="AB201" i="2"/>
  <c r="Y201" i="2"/>
  <c r="V201" i="2"/>
  <c r="S201" i="2"/>
  <c r="P201" i="2"/>
  <c r="M201" i="2"/>
  <c r="J201" i="2"/>
  <c r="AD201" i="2" s="1"/>
  <c r="G201" i="2"/>
  <c r="AB200" i="2"/>
  <c r="Y200" i="2"/>
  <c r="V200" i="2"/>
  <c r="S200" i="2"/>
  <c r="P200" i="2"/>
  <c r="M200" i="2"/>
  <c r="J200" i="2"/>
  <c r="AD200" i="2" s="1"/>
  <c r="G200" i="2"/>
  <c r="AB199" i="2"/>
  <c r="Y199" i="2"/>
  <c r="Y202" i="2" s="1"/>
  <c r="V199" i="2"/>
  <c r="S199" i="2"/>
  <c r="S202" i="2" s="1"/>
  <c r="P199" i="2"/>
  <c r="P202" i="2" s="1"/>
  <c r="M199" i="2"/>
  <c r="M202" i="2" s="1"/>
  <c r="J199" i="2"/>
  <c r="G199" i="2"/>
  <c r="G202" i="2" s="1"/>
  <c r="AA197" i="2"/>
  <c r="Z197" i="2"/>
  <c r="X197" i="2"/>
  <c r="W197" i="2"/>
  <c r="U197" i="2"/>
  <c r="T197" i="2"/>
  <c r="R197" i="2"/>
  <c r="Q197" i="2"/>
  <c r="O197" i="2"/>
  <c r="N197" i="2"/>
  <c r="L197" i="2"/>
  <c r="K197" i="2"/>
  <c r="I197" i="2"/>
  <c r="H197" i="2"/>
  <c r="F197" i="2"/>
  <c r="E197" i="2"/>
  <c r="AB196" i="2"/>
  <c r="Y196" i="2"/>
  <c r="V196" i="2"/>
  <c r="S196" i="2"/>
  <c r="P196" i="2"/>
  <c r="M196" i="2"/>
  <c r="J196" i="2"/>
  <c r="G196" i="2"/>
  <c r="AB195" i="2"/>
  <c r="AB197" i="2" s="1"/>
  <c r="Y195" i="2"/>
  <c r="Y197" i="2" s="1"/>
  <c r="V195" i="2"/>
  <c r="V197" i="2" s="1"/>
  <c r="S195" i="2"/>
  <c r="S197" i="2" s="1"/>
  <c r="P195" i="2"/>
  <c r="P197" i="2" s="1"/>
  <c r="M195" i="2"/>
  <c r="M197" i="2" s="1"/>
  <c r="J195" i="2"/>
  <c r="J197" i="2" s="1"/>
  <c r="G195" i="2"/>
  <c r="G197" i="2" s="1"/>
  <c r="AA193" i="2"/>
  <c r="Z193" i="2"/>
  <c r="X193" i="2"/>
  <c r="W193" i="2"/>
  <c r="U193" i="2"/>
  <c r="T193" i="2"/>
  <c r="R193" i="2"/>
  <c r="Q193" i="2"/>
  <c r="O193" i="2"/>
  <c r="N193" i="2"/>
  <c r="L193" i="2"/>
  <c r="K193" i="2"/>
  <c r="I193" i="2"/>
  <c r="H193" i="2"/>
  <c r="F193" i="2"/>
  <c r="E193" i="2"/>
  <c r="AB192" i="2"/>
  <c r="Y192" i="2"/>
  <c r="V192" i="2"/>
  <c r="S192" i="2"/>
  <c r="P192" i="2"/>
  <c r="M192" i="2"/>
  <c r="J192" i="2"/>
  <c r="G192" i="2"/>
  <c r="AB191" i="2"/>
  <c r="Y191" i="2"/>
  <c r="Y193" i="2" s="1"/>
  <c r="V191" i="2"/>
  <c r="S191" i="2"/>
  <c r="S193" i="2" s="1"/>
  <c r="P191" i="2"/>
  <c r="M191" i="2"/>
  <c r="M193" i="2" s="1"/>
  <c r="J191" i="2"/>
  <c r="G191" i="2"/>
  <c r="G193" i="2" s="1"/>
  <c r="AC193" i="2" s="1"/>
  <c r="AA189" i="2"/>
  <c r="Z189" i="2"/>
  <c r="X189" i="2"/>
  <c r="W189" i="2"/>
  <c r="U189" i="2"/>
  <c r="T189" i="2"/>
  <c r="R189" i="2"/>
  <c r="Q189" i="2"/>
  <c r="O189" i="2"/>
  <c r="N189" i="2"/>
  <c r="L189" i="2"/>
  <c r="K189" i="2"/>
  <c r="I189" i="2"/>
  <c r="H189" i="2"/>
  <c r="E189" i="2"/>
  <c r="AB188" i="2"/>
  <c r="Y188" i="2"/>
  <c r="V188" i="2"/>
  <c r="S188" i="2"/>
  <c r="P188" i="2"/>
  <c r="M188" i="2"/>
  <c r="J188" i="2"/>
  <c r="F188" i="2"/>
  <c r="F189" i="2" s="1"/>
  <c r="AB187" i="2"/>
  <c r="Y187" i="2"/>
  <c r="V187" i="2"/>
  <c r="S187" i="2"/>
  <c r="P187" i="2"/>
  <c r="M187" i="2"/>
  <c r="J187" i="2"/>
  <c r="AD187" i="2" s="1"/>
  <c r="G187" i="2"/>
  <c r="G189" i="2" s="1"/>
  <c r="AD186" i="2"/>
  <c r="AC186" i="2"/>
  <c r="AD185" i="2"/>
  <c r="AC185" i="2"/>
  <c r="AD184" i="2"/>
  <c r="G184" i="2"/>
  <c r="AC184" i="2" s="1"/>
  <c r="AD183" i="2"/>
  <c r="G183" i="2"/>
  <c r="AC183" i="2" s="1"/>
  <c r="AB182" i="2"/>
  <c r="Y182" i="2"/>
  <c r="V182" i="2"/>
  <c r="S182" i="2"/>
  <c r="P182" i="2"/>
  <c r="M182" i="2"/>
  <c r="AC182" i="2" s="1"/>
  <c r="J182" i="2"/>
  <c r="AB181" i="2"/>
  <c r="Y181" i="2"/>
  <c r="V181" i="2"/>
  <c r="S181" i="2"/>
  <c r="P181" i="2"/>
  <c r="M181" i="2"/>
  <c r="J181" i="2"/>
  <c r="AD181" i="2" s="1"/>
  <c r="E179" i="2"/>
  <c r="AB178" i="2"/>
  <c r="Y178" i="2"/>
  <c r="V178" i="2"/>
  <c r="S178" i="2"/>
  <c r="P178" i="2"/>
  <c r="M178" i="2"/>
  <c r="J178" i="2"/>
  <c r="AD178" i="2" s="1"/>
  <c r="G178" i="2"/>
  <c r="AB177" i="2"/>
  <c r="Y177" i="2"/>
  <c r="V177" i="2"/>
  <c r="S177" i="2"/>
  <c r="P177" i="2"/>
  <c r="M177" i="2"/>
  <c r="J177" i="2"/>
  <c r="AD177" i="2" s="1"/>
  <c r="G177" i="2"/>
  <c r="AB176" i="2"/>
  <c r="Y176" i="2"/>
  <c r="V176" i="2"/>
  <c r="S176" i="2"/>
  <c r="P176" i="2"/>
  <c r="M176" i="2"/>
  <c r="J176" i="2"/>
  <c r="AD176" i="2" s="1"/>
  <c r="G176" i="2"/>
  <c r="AB175" i="2"/>
  <c r="Y175" i="2"/>
  <c r="V175" i="2"/>
  <c r="S175" i="2"/>
  <c r="P175" i="2"/>
  <c r="M175" i="2"/>
  <c r="J175" i="2"/>
  <c r="AD175" i="2" s="1"/>
  <c r="G175" i="2"/>
  <c r="AB174" i="2"/>
  <c r="Y174" i="2"/>
  <c r="V174" i="2"/>
  <c r="S174" i="2"/>
  <c r="P174" i="2"/>
  <c r="M174" i="2"/>
  <c r="J174" i="2"/>
  <c r="AD174" i="2" s="1"/>
  <c r="G174" i="2"/>
  <c r="AB173" i="2"/>
  <c r="Y173" i="2"/>
  <c r="V173" i="2"/>
  <c r="S173" i="2"/>
  <c r="P173" i="2"/>
  <c r="M173" i="2"/>
  <c r="J173" i="2"/>
  <c r="AD173" i="2" s="1"/>
  <c r="G173" i="2"/>
  <c r="AB172" i="2"/>
  <c r="Y172" i="2"/>
  <c r="V172" i="2"/>
  <c r="S172" i="2"/>
  <c r="P172" i="2"/>
  <c r="M172" i="2"/>
  <c r="J172" i="2"/>
  <c r="AD172" i="2" s="1"/>
  <c r="G172" i="2"/>
  <c r="AB171" i="2"/>
  <c r="Y171" i="2"/>
  <c r="V171" i="2"/>
  <c r="S171" i="2"/>
  <c r="P171" i="2"/>
  <c r="M171" i="2"/>
  <c r="J171" i="2"/>
  <c r="AD171" i="2" s="1"/>
  <c r="G171" i="2"/>
  <c r="AB170" i="2"/>
  <c r="Y170" i="2"/>
  <c r="V170" i="2"/>
  <c r="S170" i="2"/>
  <c r="P170" i="2"/>
  <c r="M170" i="2"/>
  <c r="J170" i="2"/>
  <c r="AD170" i="2" s="1"/>
  <c r="G170" i="2"/>
  <c r="AB169" i="2"/>
  <c r="Y169" i="2"/>
  <c r="V169" i="2"/>
  <c r="S169" i="2"/>
  <c r="P169" i="2"/>
  <c r="M169" i="2"/>
  <c r="J169" i="2"/>
  <c r="AD169" i="2" s="1"/>
  <c r="G169" i="2"/>
  <c r="AB168" i="2"/>
  <c r="AB179" i="2" s="1"/>
  <c r="AA168" i="2"/>
  <c r="AA179" i="2" s="1"/>
  <c r="Z168" i="2"/>
  <c r="Z179" i="2" s="1"/>
  <c r="X168" i="2"/>
  <c r="X179" i="2" s="1"/>
  <c r="W168" i="2"/>
  <c r="W179" i="2" s="1"/>
  <c r="V168" i="2"/>
  <c r="V179" i="2" s="1"/>
  <c r="U168" i="2"/>
  <c r="U179" i="2" s="1"/>
  <c r="T168" i="2"/>
  <c r="T179" i="2" s="1"/>
  <c r="R168" i="2"/>
  <c r="R179" i="2" s="1"/>
  <c r="Q168" i="2"/>
  <c r="Q179" i="2" s="1"/>
  <c r="P168" i="2"/>
  <c r="P179" i="2" s="1"/>
  <c r="O168" i="2"/>
  <c r="O179" i="2" s="1"/>
  <c r="N168" i="2"/>
  <c r="N179" i="2" s="1"/>
  <c r="L168" i="2"/>
  <c r="L179" i="2" s="1"/>
  <c r="K168" i="2"/>
  <c r="K179" i="2" s="1"/>
  <c r="I168" i="2"/>
  <c r="I179" i="2" s="1"/>
  <c r="H168" i="2"/>
  <c r="H179" i="2" s="1"/>
  <c r="F168" i="2"/>
  <c r="F179" i="2" s="1"/>
  <c r="E168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B163" i="2"/>
  <c r="Y163" i="2"/>
  <c r="Y162" i="2" s="1"/>
  <c r="V163" i="2"/>
  <c r="V162" i="2" s="1"/>
  <c r="S163" i="2"/>
  <c r="P163" i="2"/>
  <c r="P162" i="2" s="1"/>
  <c r="M163" i="2"/>
  <c r="J163" i="2"/>
  <c r="G163" i="2"/>
  <c r="AB162" i="2"/>
  <c r="AA162" i="2"/>
  <c r="Z162" i="2"/>
  <c r="X162" i="2"/>
  <c r="W162" i="2"/>
  <c r="U162" i="2"/>
  <c r="T162" i="2"/>
  <c r="T166" i="2" s="1"/>
  <c r="S162" i="2"/>
  <c r="R162" i="2"/>
  <c r="Q162" i="2"/>
  <c r="O162" i="2"/>
  <c r="N162" i="2"/>
  <c r="M162" i="2"/>
  <c r="L162" i="2"/>
  <c r="L166" i="2" s="1"/>
  <c r="K162" i="2"/>
  <c r="J162" i="2"/>
  <c r="I162" i="2"/>
  <c r="H162" i="2"/>
  <c r="F162" i="2"/>
  <c r="E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B159" i="2"/>
  <c r="AB158" i="2" s="1"/>
  <c r="Y159" i="2"/>
  <c r="Y158" i="2" s="1"/>
  <c r="V159" i="2"/>
  <c r="V158" i="2" s="1"/>
  <c r="S159" i="2"/>
  <c r="P159" i="2"/>
  <c r="P158" i="2" s="1"/>
  <c r="M159" i="2"/>
  <c r="M158" i="2" s="1"/>
  <c r="G159" i="2"/>
  <c r="AA158" i="2"/>
  <c r="Z158" i="2"/>
  <c r="X158" i="2"/>
  <c r="W158" i="2"/>
  <c r="U158" i="2"/>
  <c r="T158" i="2"/>
  <c r="R158" i="2"/>
  <c r="Q158" i="2"/>
  <c r="O158" i="2"/>
  <c r="N158" i="2"/>
  <c r="L158" i="2"/>
  <c r="K158" i="2"/>
  <c r="I158" i="2"/>
  <c r="H158" i="2"/>
  <c r="F158" i="2"/>
  <c r="E158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AD156" i="2" s="1"/>
  <c r="G156" i="2"/>
  <c r="AB155" i="2"/>
  <c r="Y155" i="2"/>
  <c r="Y154" i="2" s="1"/>
  <c r="V155" i="2"/>
  <c r="S155" i="2"/>
  <c r="P155" i="2"/>
  <c r="M155" i="2"/>
  <c r="J155" i="2"/>
  <c r="G155" i="2"/>
  <c r="AA154" i="2"/>
  <c r="Z154" i="2"/>
  <c r="X154" i="2"/>
  <c r="W154" i="2"/>
  <c r="U154" i="2"/>
  <c r="T154" i="2"/>
  <c r="R154" i="2"/>
  <c r="Q154" i="2"/>
  <c r="O154" i="2"/>
  <c r="N154" i="2"/>
  <c r="M154" i="2"/>
  <c r="L154" i="2"/>
  <c r="K154" i="2"/>
  <c r="I154" i="2"/>
  <c r="H154" i="2"/>
  <c r="F154" i="2"/>
  <c r="E154" i="2"/>
  <c r="F152" i="2"/>
  <c r="AB151" i="2"/>
  <c r="Y151" i="2"/>
  <c r="V151" i="2"/>
  <c r="S151" i="2"/>
  <c r="P151" i="2"/>
  <c r="M151" i="2"/>
  <c r="J151" i="2"/>
  <c r="G151" i="2"/>
  <c r="AC151" i="2" s="1"/>
  <c r="AB150" i="2"/>
  <c r="Y150" i="2"/>
  <c r="V150" i="2"/>
  <c r="S150" i="2"/>
  <c r="P150" i="2"/>
  <c r="M150" i="2"/>
  <c r="J150" i="2"/>
  <c r="AD150" i="2" s="1"/>
  <c r="G150" i="2"/>
  <c r="AB149" i="2"/>
  <c r="AB148" i="2" s="1"/>
  <c r="AB152" i="2" s="1"/>
  <c r="Y149" i="2"/>
  <c r="V149" i="2"/>
  <c r="V148" i="2" s="1"/>
  <c r="V152" i="2" s="1"/>
  <c r="S149" i="2"/>
  <c r="S148" i="2" s="1"/>
  <c r="S152" i="2" s="1"/>
  <c r="P149" i="2"/>
  <c r="P148" i="2" s="1"/>
  <c r="P152" i="2" s="1"/>
  <c r="M149" i="2"/>
  <c r="J149" i="2"/>
  <c r="G149" i="2"/>
  <c r="AA148" i="2"/>
  <c r="AA152" i="2" s="1"/>
  <c r="Z148" i="2"/>
  <c r="Z152" i="2" s="1"/>
  <c r="Y148" i="2"/>
  <c r="Y152" i="2" s="1"/>
  <c r="X148" i="2"/>
  <c r="X152" i="2" s="1"/>
  <c r="W148" i="2"/>
  <c r="W152" i="2" s="1"/>
  <c r="U148" i="2"/>
  <c r="U152" i="2" s="1"/>
  <c r="T148" i="2"/>
  <c r="T152" i="2" s="1"/>
  <c r="R148" i="2"/>
  <c r="R152" i="2" s="1"/>
  <c r="Q148" i="2"/>
  <c r="Q152" i="2" s="1"/>
  <c r="O148" i="2"/>
  <c r="O152" i="2" s="1"/>
  <c r="N148" i="2"/>
  <c r="N152" i="2" s="1"/>
  <c r="M148" i="2"/>
  <c r="M152" i="2" s="1"/>
  <c r="L148" i="2"/>
  <c r="L152" i="2" s="1"/>
  <c r="K148" i="2"/>
  <c r="K152" i="2" s="1"/>
  <c r="I148" i="2"/>
  <c r="I152" i="2" s="1"/>
  <c r="H148" i="2"/>
  <c r="H152" i="2" s="1"/>
  <c r="F148" i="2"/>
  <c r="E148" i="2"/>
  <c r="E152" i="2" s="1"/>
  <c r="AE147" i="2"/>
  <c r="AF147" i="2" s="1"/>
  <c r="AB145" i="2"/>
  <c r="Y145" i="2"/>
  <c r="V145" i="2"/>
  <c r="S145" i="2"/>
  <c r="P145" i="2"/>
  <c r="M145" i="2"/>
  <c r="J145" i="2"/>
  <c r="AD145" i="2" s="1"/>
  <c r="G145" i="2"/>
  <c r="AB144" i="2"/>
  <c r="Y144" i="2"/>
  <c r="V144" i="2"/>
  <c r="S144" i="2"/>
  <c r="P144" i="2"/>
  <c r="M144" i="2"/>
  <c r="J144" i="2"/>
  <c r="AD144" i="2" s="1"/>
  <c r="G144" i="2"/>
  <c r="AB143" i="2"/>
  <c r="Y143" i="2"/>
  <c r="Y142" i="2" s="1"/>
  <c r="V143" i="2"/>
  <c r="S143" i="2"/>
  <c r="P143" i="2"/>
  <c r="M143" i="2"/>
  <c r="J143" i="2"/>
  <c r="AD143" i="2" s="1"/>
  <c r="G143" i="2"/>
  <c r="G142" i="2" s="1"/>
  <c r="AB142" i="2"/>
  <c r="AA142" i="2"/>
  <c r="Z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I142" i="2"/>
  <c r="H142" i="2"/>
  <c r="F142" i="2"/>
  <c r="E142" i="2"/>
  <c r="AB141" i="2"/>
  <c r="Y141" i="2"/>
  <c r="V141" i="2"/>
  <c r="S141" i="2"/>
  <c r="P141" i="2"/>
  <c r="M141" i="2"/>
  <c r="J141" i="2"/>
  <c r="AD141" i="2" s="1"/>
  <c r="G141" i="2"/>
  <c r="AB140" i="2"/>
  <c r="Y140" i="2"/>
  <c r="V140" i="2"/>
  <c r="S140" i="2"/>
  <c r="P140" i="2"/>
  <c r="M140" i="2"/>
  <c r="J140" i="2"/>
  <c r="AD140" i="2" s="1"/>
  <c r="G140" i="2"/>
  <c r="AB139" i="2"/>
  <c r="Y139" i="2"/>
  <c r="Y138" i="2" s="1"/>
  <c r="V139" i="2"/>
  <c r="S139" i="2"/>
  <c r="P139" i="2"/>
  <c r="M139" i="2"/>
  <c r="J139" i="2"/>
  <c r="AD139" i="2" s="1"/>
  <c r="G139" i="2"/>
  <c r="AB138" i="2"/>
  <c r="AA138" i="2"/>
  <c r="Z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I138" i="2"/>
  <c r="H138" i="2"/>
  <c r="F138" i="2"/>
  <c r="E138" i="2"/>
  <c r="J137" i="2"/>
  <c r="AD137" i="2" s="1"/>
  <c r="G137" i="2"/>
  <c r="AC137" i="2" s="1"/>
  <c r="J136" i="2"/>
  <c r="AD136" i="2" s="1"/>
  <c r="G136" i="2"/>
  <c r="AC136" i="2" s="1"/>
  <c r="J135" i="2"/>
  <c r="AD135" i="2" s="1"/>
  <c r="G135" i="2"/>
  <c r="AC135" i="2" s="1"/>
  <c r="J134" i="2"/>
  <c r="AD134" i="2" s="1"/>
  <c r="G134" i="2"/>
  <c r="AC134" i="2" s="1"/>
  <c r="J133" i="2"/>
  <c r="AD133" i="2" s="1"/>
  <c r="G133" i="2"/>
  <c r="AC133" i="2" s="1"/>
  <c r="J132" i="2"/>
  <c r="AD132" i="2" s="1"/>
  <c r="G132" i="2"/>
  <c r="AC132" i="2" s="1"/>
  <c r="J131" i="2"/>
  <c r="AD131" i="2" s="1"/>
  <c r="G131" i="2"/>
  <c r="AC131" i="2" s="1"/>
  <c r="J130" i="2"/>
  <c r="AD130" i="2" s="1"/>
  <c r="G130" i="2"/>
  <c r="AC130" i="2" s="1"/>
  <c r="J129" i="2"/>
  <c r="AD129" i="2" s="1"/>
  <c r="G129" i="2"/>
  <c r="AC129" i="2" s="1"/>
  <c r="J128" i="2"/>
  <c r="AD128" i="2" s="1"/>
  <c r="G128" i="2"/>
  <c r="AC128" i="2" s="1"/>
  <c r="AD127" i="2"/>
  <c r="AC127" i="2"/>
  <c r="J126" i="2"/>
  <c r="AD126" i="2" s="1"/>
  <c r="G126" i="2"/>
  <c r="AC126" i="2" s="1"/>
  <c r="J125" i="2"/>
  <c r="AD125" i="2" s="1"/>
  <c r="G125" i="2"/>
  <c r="AC125" i="2" s="1"/>
  <c r="J124" i="2"/>
  <c r="AD124" i="2" s="1"/>
  <c r="G124" i="2"/>
  <c r="AC124" i="2" s="1"/>
  <c r="J123" i="2"/>
  <c r="AD123" i="2" s="1"/>
  <c r="G123" i="2"/>
  <c r="AC123" i="2" s="1"/>
  <c r="J122" i="2"/>
  <c r="AD122" i="2" s="1"/>
  <c r="G122" i="2"/>
  <c r="AC122" i="2" s="1"/>
  <c r="AD121" i="2"/>
  <c r="AC121" i="2"/>
  <c r="J120" i="2"/>
  <c r="AD120" i="2" s="1"/>
  <c r="G120" i="2"/>
  <c r="AC120" i="2" s="1"/>
  <c r="J119" i="2"/>
  <c r="AD119" i="2" s="1"/>
  <c r="G119" i="2"/>
  <c r="AC119" i="2" s="1"/>
  <c r="J118" i="2"/>
  <c r="AD118" i="2" s="1"/>
  <c r="G118" i="2"/>
  <c r="AC118" i="2" s="1"/>
  <c r="J117" i="2"/>
  <c r="AD117" i="2" s="1"/>
  <c r="G117" i="2"/>
  <c r="AC117" i="2" s="1"/>
  <c r="J116" i="2"/>
  <c r="AD116" i="2" s="1"/>
  <c r="G116" i="2"/>
  <c r="AC116" i="2" s="1"/>
  <c r="J115" i="2"/>
  <c r="AD115" i="2" s="1"/>
  <c r="G115" i="2"/>
  <c r="AC115" i="2" s="1"/>
  <c r="J114" i="2"/>
  <c r="AD114" i="2" s="1"/>
  <c r="G114" i="2"/>
  <c r="AC114" i="2" s="1"/>
  <c r="J113" i="2"/>
  <c r="G113" i="2"/>
  <c r="AC113" i="2" s="1"/>
  <c r="AD112" i="2"/>
  <c r="G112" i="2"/>
  <c r="AC112" i="2" s="1"/>
  <c r="J111" i="2"/>
  <c r="AD111" i="2" s="1"/>
  <c r="G111" i="2"/>
  <c r="AC111" i="2" s="1"/>
  <c r="AB110" i="2"/>
  <c r="Y110" i="2"/>
  <c r="V110" i="2"/>
  <c r="S110" i="2"/>
  <c r="P110" i="2"/>
  <c r="M110" i="2"/>
  <c r="J109" i="2"/>
  <c r="AD109" i="2" s="1"/>
  <c r="G109" i="2"/>
  <c r="AC109" i="2" s="1"/>
  <c r="J108" i="2"/>
  <c r="AD108" i="2" s="1"/>
  <c r="G108" i="2"/>
  <c r="AC108" i="2" s="1"/>
  <c r="J107" i="2"/>
  <c r="AD107" i="2" s="1"/>
  <c r="G107" i="2"/>
  <c r="AC107" i="2" s="1"/>
  <c r="J106" i="2"/>
  <c r="AD106" i="2" s="1"/>
  <c r="G106" i="2"/>
  <c r="AC106" i="2" s="1"/>
  <c r="J105" i="2"/>
  <c r="AD105" i="2" s="1"/>
  <c r="G105" i="2"/>
  <c r="AC105" i="2" s="1"/>
  <c r="J104" i="2"/>
  <c r="AD104" i="2" s="1"/>
  <c r="G104" i="2"/>
  <c r="AC104" i="2" s="1"/>
  <c r="J103" i="2"/>
  <c r="AD103" i="2" s="1"/>
  <c r="G103" i="2"/>
  <c r="AC103" i="2" s="1"/>
  <c r="J102" i="2"/>
  <c r="AD102" i="2" s="1"/>
  <c r="G102" i="2"/>
  <c r="AC102" i="2" s="1"/>
  <c r="J101" i="2"/>
  <c r="AD101" i="2" s="1"/>
  <c r="G101" i="2"/>
  <c r="J100" i="2"/>
  <c r="AD100" i="2" s="1"/>
  <c r="G100" i="2"/>
  <c r="AC100" i="2" s="1"/>
  <c r="AB99" i="2"/>
  <c r="Y99" i="2"/>
  <c r="Y98" i="2" s="1"/>
  <c r="V99" i="2"/>
  <c r="V98" i="2" s="1"/>
  <c r="S99" i="2"/>
  <c r="P99" i="2"/>
  <c r="M99" i="2"/>
  <c r="J99" i="2"/>
  <c r="AB98" i="2"/>
  <c r="AA98" i="2"/>
  <c r="Z98" i="2"/>
  <c r="X98" i="2"/>
  <c r="W98" i="2"/>
  <c r="U98" i="2"/>
  <c r="T98" i="2"/>
  <c r="R98" i="2"/>
  <c r="Q98" i="2"/>
  <c r="P98" i="2"/>
  <c r="O98" i="2"/>
  <c r="N98" i="2"/>
  <c r="L98" i="2"/>
  <c r="K98" i="2"/>
  <c r="I98" i="2"/>
  <c r="H98" i="2"/>
  <c r="F98" i="2"/>
  <c r="E98" i="2"/>
  <c r="J97" i="2"/>
  <c r="AD97" i="2" s="1"/>
  <c r="G97" i="2"/>
  <c r="AC97" i="2" s="1"/>
  <c r="J96" i="2"/>
  <c r="AD96" i="2" s="1"/>
  <c r="G96" i="2"/>
  <c r="AC96" i="2" s="1"/>
  <c r="AB95" i="2"/>
  <c r="Y95" i="2"/>
  <c r="V95" i="2"/>
  <c r="S95" i="2"/>
  <c r="P95" i="2"/>
  <c r="M95" i="2"/>
  <c r="J95" i="2"/>
  <c r="G95" i="2"/>
  <c r="J94" i="2"/>
  <c r="AD94" i="2" s="1"/>
  <c r="G94" i="2"/>
  <c r="AC94" i="2" s="1"/>
  <c r="AD93" i="2"/>
  <c r="AC93" i="2"/>
  <c r="J92" i="2"/>
  <c r="AD92" i="2" s="1"/>
  <c r="G92" i="2"/>
  <c r="AC92" i="2" s="1"/>
  <c r="J91" i="2"/>
  <c r="AD91" i="2" s="1"/>
  <c r="G91" i="2"/>
  <c r="AC91" i="2" s="1"/>
  <c r="J90" i="2"/>
  <c r="AD90" i="2" s="1"/>
  <c r="G90" i="2"/>
  <c r="AC90" i="2" s="1"/>
  <c r="J89" i="2"/>
  <c r="AD89" i="2" s="1"/>
  <c r="G89" i="2"/>
  <c r="AC89" i="2" s="1"/>
  <c r="AD88" i="2"/>
  <c r="AC88" i="2"/>
  <c r="J87" i="2"/>
  <c r="AD87" i="2" s="1"/>
  <c r="G87" i="2"/>
  <c r="AC87" i="2" s="1"/>
  <c r="J86" i="2"/>
  <c r="AD86" i="2" s="1"/>
  <c r="G86" i="2"/>
  <c r="AC86" i="2" s="1"/>
  <c r="J85" i="2"/>
  <c r="AD85" i="2" s="1"/>
  <c r="G85" i="2"/>
  <c r="AC85" i="2" s="1"/>
  <c r="J84" i="2"/>
  <c r="AD84" i="2" s="1"/>
  <c r="G84" i="2"/>
  <c r="AC84" i="2" s="1"/>
  <c r="AD83" i="2"/>
  <c r="AC83" i="2"/>
  <c r="J82" i="2"/>
  <c r="AD82" i="2" s="1"/>
  <c r="G82" i="2"/>
  <c r="AC82" i="2" s="1"/>
  <c r="J81" i="2"/>
  <c r="AD81" i="2" s="1"/>
  <c r="G81" i="2"/>
  <c r="AC81" i="2" s="1"/>
  <c r="J80" i="2"/>
  <c r="AD80" i="2" s="1"/>
  <c r="G80" i="2"/>
  <c r="AC80" i="2" s="1"/>
  <c r="AD79" i="2"/>
  <c r="G79" i="2"/>
  <c r="AC79" i="2" s="1"/>
  <c r="AD78" i="2"/>
  <c r="G78" i="2"/>
  <c r="AC78" i="2" s="1"/>
  <c r="AD77" i="2"/>
  <c r="AC77" i="2"/>
  <c r="AD76" i="2"/>
  <c r="AC76" i="2"/>
  <c r="G76" i="2"/>
  <c r="AD75" i="2"/>
  <c r="G75" i="2"/>
  <c r="AD74" i="2"/>
  <c r="G74" i="2"/>
  <c r="AC74" i="2" s="1"/>
  <c r="AB73" i="2"/>
  <c r="Y73" i="2"/>
  <c r="V73" i="2"/>
  <c r="V72" i="2" s="1"/>
  <c r="S73" i="2"/>
  <c r="P73" i="2"/>
  <c r="M73" i="2"/>
  <c r="J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D70" i="2"/>
  <c r="G70" i="2"/>
  <c r="AC70" i="2" s="1"/>
  <c r="AD69" i="2"/>
  <c r="G69" i="2"/>
  <c r="AC69" i="2" s="1"/>
  <c r="AD68" i="2"/>
  <c r="G68" i="2"/>
  <c r="AC68" i="2" s="1"/>
  <c r="J67" i="2"/>
  <c r="AD67" i="2" s="1"/>
  <c r="G67" i="2"/>
  <c r="AC67" i="2" s="1"/>
  <c r="J66" i="2"/>
  <c r="AD66" i="2" s="1"/>
  <c r="G66" i="2"/>
  <c r="AC66" i="2" s="1"/>
  <c r="J65" i="2"/>
  <c r="AD65" i="2" s="1"/>
  <c r="G65" i="2"/>
  <c r="AC65" i="2" s="1"/>
  <c r="J64" i="2"/>
  <c r="AD64" i="2" s="1"/>
  <c r="G64" i="2"/>
  <c r="AC64" i="2" s="1"/>
  <c r="AB63" i="2"/>
  <c r="Y63" i="2"/>
  <c r="V63" i="2"/>
  <c r="S63" i="2"/>
  <c r="P63" i="2"/>
  <c r="M63" i="2"/>
  <c r="J63" i="2"/>
  <c r="G63" i="2"/>
  <c r="AB62" i="2"/>
  <c r="AB61" i="2" s="1"/>
  <c r="Y62" i="2"/>
  <c r="V62" i="2"/>
  <c r="V61" i="2" s="1"/>
  <c r="S62" i="2"/>
  <c r="S61" i="2" s="1"/>
  <c r="P62" i="2"/>
  <c r="M62" i="2"/>
  <c r="J62" i="2"/>
  <c r="G62" i="2"/>
  <c r="AA61" i="2"/>
  <c r="Z61" i="2"/>
  <c r="Y61" i="2"/>
  <c r="X61" i="2"/>
  <c r="W61" i="2"/>
  <c r="U61" i="2"/>
  <c r="T61" i="2"/>
  <c r="R61" i="2"/>
  <c r="Q61" i="2"/>
  <c r="P61" i="2"/>
  <c r="O61" i="2"/>
  <c r="N61" i="2"/>
  <c r="M61" i="2"/>
  <c r="L61" i="2"/>
  <c r="K61" i="2"/>
  <c r="I61" i="2"/>
  <c r="H61" i="2"/>
  <c r="F61" i="2"/>
  <c r="E61" i="2"/>
  <c r="AD60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Y56" i="2"/>
  <c r="Y55" i="2" s="1"/>
  <c r="V56" i="2"/>
  <c r="V55" i="2" s="1"/>
  <c r="S56" i="2"/>
  <c r="S55" i="2" s="1"/>
  <c r="P56" i="2"/>
  <c r="M56" i="2"/>
  <c r="M55" i="2" s="1"/>
  <c r="J56" i="2"/>
  <c r="J55" i="2" s="1"/>
  <c r="AD55" i="2" s="1"/>
  <c r="G56" i="2"/>
  <c r="G55" i="2" s="1"/>
  <c r="AC55" i="2" s="1"/>
  <c r="AB55" i="2"/>
  <c r="AA55" i="2"/>
  <c r="Z55" i="2"/>
  <c r="Z59" i="2" s="1"/>
  <c r="X55" i="2"/>
  <c r="W55" i="2"/>
  <c r="U55" i="2"/>
  <c r="T55" i="2"/>
  <c r="R55" i="2"/>
  <c r="Q55" i="2"/>
  <c r="P55" i="2"/>
  <c r="O55" i="2"/>
  <c r="N55" i="2"/>
  <c r="L55" i="2"/>
  <c r="K55" i="2"/>
  <c r="I55" i="2"/>
  <c r="H55" i="2"/>
  <c r="F55" i="2"/>
  <c r="E55" i="2"/>
  <c r="AB54" i="2"/>
  <c r="Y54" i="2"/>
  <c r="V54" i="2"/>
  <c r="S54" i="2"/>
  <c r="P54" i="2"/>
  <c r="M54" i="2"/>
  <c r="J54" i="2"/>
  <c r="AD54" i="2" s="1"/>
  <c r="G54" i="2"/>
  <c r="AC54" i="2" s="1"/>
  <c r="J53" i="2"/>
  <c r="AD53" i="2" s="1"/>
  <c r="G53" i="2"/>
  <c r="AC53" i="2" s="1"/>
  <c r="J52" i="2"/>
  <c r="AD52" i="2" s="1"/>
  <c r="G52" i="2"/>
  <c r="AC52" i="2" s="1"/>
  <c r="J51" i="2"/>
  <c r="G51" i="2"/>
  <c r="AC51" i="2" s="1"/>
  <c r="J50" i="2"/>
  <c r="AD50" i="2" s="1"/>
  <c r="G50" i="2"/>
  <c r="AC50" i="2" s="1"/>
  <c r="AB49" i="2"/>
  <c r="Y49" i="2"/>
  <c r="V49" i="2"/>
  <c r="S49" i="2"/>
  <c r="P49" i="2"/>
  <c r="M49" i="2"/>
  <c r="J49" i="2"/>
  <c r="AD49" i="2" s="1"/>
  <c r="G49" i="2"/>
  <c r="AC49" i="2" s="1"/>
  <c r="AB48" i="2"/>
  <c r="Y48" i="2"/>
  <c r="V48" i="2"/>
  <c r="S48" i="2"/>
  <c r="P48" i="2"/>
  <c r="M48" i="2"/>
  <c r="J48" i="2"/>
  <c r="AD48" i="2" s="1"/>
  <c r="G48" i="2"/>
  <c r="AA47" i="2"/>
  <c r="Z47" i="2"/>
  <c r="X47" i="2"/>
  <c r="W47" i="2"/>
  <c r="U47" i="2"/>
  <c r="T47" i="2"/>
  <c r="R47" i="2"/>
  <c r="R59" i="2" s="1"/>
  <c r="Q47" i="2"/>
  <c r="O47" i="2"/>
  <c r="N47" i="2"/>
  <c r="M47" i="2"/>
  <c r="L47" i="2"/>
  <c r="K47" i="2"/>
  <c r="I47" i="2"/>
  <c r="H47" i="2"/>
  <c r="H59" i="2" s="1"/>
  <c r="F47" i="2"/>
  <c r="E47" i="2"/>
  <c r="AB44" i="2"/>
  <c r="Y44" i="2"/>
  <c r="V44" i="2"/>
  <c r="S44" i="2"/>
  <c r="P44" i="2"/>
  <c r="M44" i="2"/>
  <c r="J44" i="2"/>
  <c r="AD44" i="2" s="1"/>
  <c r="G44" i="2"/>
  <c r="AB43" i="2"/>
  <c r="Y43" i="2"/>
  <c r="V43" i="2"/>
  <c r="S43" i="2"/>
  <c r="P43" i="2"/>
  <c r="M43" i="2"/>
  <c r="J43" i="2"/>
  <c r="AD43" i="2" s="1"/>
  <c r="G43" i="2"/>
  <c r="AB42" i="2"/>
  <c r="AB41" i="2" s="1"/>
  <c r="Y42" i="2"/>
  <c r="Y41" i="2" s="1"/>
  <c r="V42" i="2"/>
  <c r="V41" i="2" s="1"/>
  <c r="S42" i="2"/>
  <c r="S41" i="2" s="1"/>
  <c r="P42" i="2"/>
  <c r="P41" i="2" s="1"/>
  <c r="M42" i="2"/>
  <c r="M41" i="2" s="1"/>
  <c r="J42" i="2"/>
  <c r="AD42" i="2" s="1"/>
  <c r="G42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G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AB37" i="2" s="1"/>
  <c r="Y38" i="2"/>
  <c r="Y37" i="2" s="1"/>
  <c r="V38" i="2"/>
  <c r="V37" i="2" s="1"/>
  <c r="S38" i="2"/>
  <c r="P38" i="2"/>
  <c r="P37" i="2" s="1"/>
  <c r="M38" i="2"/>
  <c r="J38" i="2"/>
  <c r="G38" i="2"/>
  <c r="AA37" i="2"/>
  <c r="Z37" i="2"/>
  <c r="X37" i="2"/>
  <c r="W37" i="2"/>
  <c r="U37" i="2"/>
  <c r="T37" i="2"/>
  <c r="R37" i="2"/>
  <c r="Q37" i="2"/>
  <c r="O37" i="2"/>
  <c r="N37" i="2"/>
  <c r="M37" i="2"/>
  <c r="L37" i="2"/>
  <c r="K37" i="2"/>
  <c r="I37" i="2"/>
  <c r="H37" i="2"/>
  <c r="F37" i="2"/>
  <c r="E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J35" i="2"/>
  <c r="AD35" i="2" s="1"/>
  <c r="G35" i="2"/>
  <c r="AB34" i="2"/>
  <c r="Y34" i="2"/>
  <c r="V34" i="2"/>
  <c r="S34" i="2"/>
  <c r="P34" i="2"/>
  <c r="M34" i="2"/>
  <c r="J34" i="2"/>
  <c r="G34" i="2"/>
  <c r="S33" i="2"/>
  <c r="AB26" i="2"/>
  <c r="Y26" i="2"/>
  <c r="V26" i="2"/>
  <c r="S26" i="2"/>
  <c r="P26" i="2"/>
  <c r="M26" i="2"/>
  <c r="J26" i="2"/>
  <c r="AD26" i="2" s="1"/>
  <c r="G26" i="2"/>
  <c r="AC26" i="2" s="1"/>
  <c r="AB25" i="2"/>
  <c r="J25" i="2"/>
  <c r="AD25" i="2" s="1"/>
  <c r="G25" i="2"/>
  <c r="AB24" i="2"/>
  <c r="J24" i="2"/>
  <c r="G24" i="2"/>
  <c r="AC24" i="2" s="1"/>
  <c r="AB23" i="2"/>
  <c r="Y23" i="2"/>
  <c r="V23" i="2"/>
  <c r="S23" i="2"/>
  <c r="P23" i="2"/>
  <c r="M23" i="2"/>
  <c r="J23" i="2"/>
  <c r="G23" i="2"/>
  <c r="AB22" i="2"/>
  <c r="AB21" i="2" s="1"/>
  <c r="Y22" i="2"/>
  <c r="V22" i="2"/>
  <c r="S22" i="2"/>
  <c r="P22" i="2"/>
  <c r="M22" i="2"/>
  <c r="J22" i="2"/>
  <c r="G22" i="2"/>
  <c r="Y21" i="2"/>
  <c r="M21" i="2"/>
  <c r="Y20" i="2"/>
  <c r="S20" i="2"/>
  <c r="M20" i="2"/>
  <c r="J20" i="2"/>
  <c r="AD20" i="2" s="1"/>
  <c r="G20" i="2"/>
  <c r="AC20" i="2" s="1"/>
  <c r="Y19" i="2"/>
  <c r="S19" i="2"/>
  <c r="M19" i="2"/>
  <c r="J19" i="2"/>
  <c r="AD19" i="2" s="1"/>
  <c r="G19" i="2"/>
  <c r="Y18" i="2"/>
  <c r="S18" i="2"/>
  <c r="M18" i="2"/>
  <c r="J18" i="2"/>
  <c r="AD18" i="2" s="1"/>
  <c r="G18" i="2"/>
  <c r="J17" i="2"/>
  <c r="AD17" i="2" s="1"/>
  <c r="AB16" i="2"/>
  <c r="Y16" i="2"/>
  <c r="V16" i="2"/>
  <c r="S16" i="2"/>
  <c r="P16" i="2"/>
  <c r="M16" i="2"/>
  <c r="J16" i="2"/>
  <c r="AD16" i="2" s="1"/>
  <c r="G16" i="2"/>
  <c r="AC16" i="2" s="1"/>
  <c r="AB15" i="2"/>
  <c r="Y15" i="2"/>
  <c r="V15" i="2"/>
  <c r="S15" i="2"/>
  <c r="P15" i="2"/>
  <c r="M15" i="2"/>
  <c r="J15" i="2"/>
  <c r="AD15" i="2" s="1"/>
  <c r="G15" i="2"/>
  <c r="AC15" i="2" s="1"/>
  <c r="AB14" i="2"/>
  <c r="AB13" i="2" s="1"/>
  <c r="Y14" i="2"/>
  <c r="V14" i="2"/>
  <c r="V13" i="2" s="1"/>
  <c r="S14" i="2"/>
  <c r="P14" i="2"/>
  <c r="P13" i="2" s="1"/>
  <c r="M14" i="2"/>
  <c r="M13" i="2" s="1"/>
  <c r="J14" i="2"/>
  <c r="AD14" i="2" s="1"/>
  <c r="G14" i="2"/>
  <c r="AC14" i="2" s="1"/>
  <c r="Y13" i="2"/>
  <c r="L23" i="1"/>
  <c r="H23" i="1"/>
  <c r="G23" i="1"/>
  <c r="F23" i="1"/>
  <c r="E23" i="1"/>
  <c r="J23" i="1" s="1"/>
  <c r="D23" i="1"/>
  <c r="C23" i="1"/>
  <c r="B23" i="1" s="1"/>
  <c r="J22" i="1"/>
  <c r="N22" i="1" s="1"/>
  <c r="J21" i="1"/>
  <c r="N21" i="1" s="1"/>
  <c r="J20" i="1"/>
  <c r="N20" i="1" s="1"/>
  <c r="AC142" i="2" l="1"/>
  <c r="S154" i="2"/>
  <c r="AC22" i="2"/>
  <c r="AC23" i="2"/>
  <c r="AC34" i="2"/>
  <c r="AC35" i="2"/>
  <c r="AE35" i="2" s="1"/>
  <c r="AF35" i="2" s="1"/>
  <c r="AC71" i="2"/>
  <c r="AD151" i="2"/>
  <c r="N166" i="2"/>
  <c r="Q166" i="2"/>
  <c r="AB189" i="2"/>
  <c r="AC192" i="2"/>
  <c r="AC197" i="2"/>
  <c r="AC196" i="2"/>
  <c r="AE196" i="2" s="1"/>
  <c r="AF196" i="2" s="1"/>
  <c r="S214" i="2"/>
  <c r="P214" i="2"/>
  <c r="M224" i="2"/>
  <c r="AD73" i="2"/>
  <c r="AC141" i="2"/>
  <c r="AE141" i="2" s="1"/>
  <c r="AF141" i="2" s="1"/>
  <c r="AC174" i="2"/>
  <c r="AE174" i="2" s="1"/>
  <c r="AF174" i="2" s="1"/>
  <c r="AC202" i="2"/>
  <c r="AC206" i="2"/>
  <c r="AC207" i="2"/>
  <c r="AD34" i="2"/>
  <c r="AC145" i="2"/>
  <c r="AE145" i="2" s="1"/>
  <c r="AF145" i="2" s="1"/>
  <c r="AC170" i="2"/>
  <c r="AC176" i="2"/>
  <c r="AE176" i="2" s="1"/>
  <c r="AF176" i="2" s="1"/>
  <c r="AD192" i="2"/>
  <c r="AE192" i="2" s="1"/>
  <c r="AF192" i="2" s="1"/>
  <c r="AC208" i="2"/>
  <c r="P218" i="2"/>
  <c r="S13" i="2"/>
  <c r="S21" i="2"/>
  <c r="M33" i="2"/>
  <c r="AD36" i="2"/>
  <c r="S47" i="2"/>
  <c r="T59" i="2"/>
  <c r="AC57" i="2"/>
  <c r="AC58" i="2"/>
  <c r="AE58" i="2" s="1"/>
  <c r="AF58" i="2" s="1"/>
  <c r="AC63" i="2"/>
  <c r="AE68" i="2"/>
  <c r="AC73" i="2"/>
  <c r="AD99" i="2"/>
  <c r="AD205" i="2"/>
  <c r="AD206" i="2"/>
  <c r="AD207" i="2"/>
  <c r="AC212" i="2"/>
  <c r="AE212" i="2" s="1"/>
  <c r="AF212" i="2" s="1"/>
  <c r="AC213" i="2"/>
  <c r="S224" i="2"/>
  <c r="S238" i="2" s="1"/>
  <c r="V224" i="2"/>
  <c r="AD23" i="2"/>
  <c r="AC139" i="2"/>
  <c r="AE139" i="2" s="1"/>
  <c r="AF139" i="2" s="1"/>
  <c r="AC144" i="2"/>
  <c r="AE144" i="2" s="1"/>
  <c r="AF144" i="2" s="1"/>
  <c r="AC175" i="2"/>
  <c r="AE175" i="2" s="1"/>
  <c r="AF175" i="2" s="1"/>
  <c r="AC201" i="2"/>
  <c r="P21" i="2"/>
  <c r="AC38" i="2"/>
  <c r="AE38" i="2" s="1"/>
  <c r="AF38" i="2" s="1"/>
  <c r="AC39" i="2"/>
  <c r="AC40" i="2"/>
  <c r="AD56" i="2"/>
  <c r="AD57" i="2"/>
  <c r="AD58" i="2"/>
  <c r="AD62" i="2"/>
  <c r="AD63" i="2"/>
  <c r="AC95" i="2"/>
  <c r="AE95" i="2" s="1"/>
  <c r="AF95" i="2" s="1"/>
  <c r="G138" i="2"/>
  <c r="AC138" i="2" s="1"/>
  <c r="AC155" i="2"/>
  <c r="AC156" i="2"/>
  <c r="AE156" i="2" s="1"/>
  <c r="AF156" i="2" s="1"/>
  <c r="AC188" i="2"/>
  <c r="AD212" i="2"/>
  <c r="AD213" i="2"/>
  <c r="AC237" i="2"/>
  <c r="AC36" i="2"/>
  <c r="AE36" i="2" s="1"/>
  <c r="AF36" i="2" s="1"/>
  <c r="AD71" i="2"/>
  <c r="AC178" i="2"/>
  <c r="AE178" i="2" s="1"/>
  <c r="AF178" i="2" s="1"/>
  <c r="AD38" i="2"/>
  <c r="AD39" i="2"/>
  <c r="AD40" i="2"/>
  <c r="Y47" i="2"/>
  <c r="AC47" i="2" s="1"/>
  <c r="L59" i="2"/>
  <c r="AD95" i="2"/>
  <c r="G148" i="2"/>
  <c r="G152" i="2" s="1"/>
  <c r="AC152" i="2" s="1"/>
  <c r="AC157" i="2"/>
  <c r="AC159" i="2"/>
  <c r="AC161" i="2"/>
  <c r="AE161" i="2" s="1"/>
  <c r="AF161" i="2" s="1"/>
  <c r="E166" i="2"/>
  <c r="U166" i="2"/>
  <c r="AC163" i="2"/>
  <c r="AC164" i="2"/>
  <c r="AE164" i="2" s="1"/>
  <c r="AF164" i="2" s="1"/>
  <c r="AC165" i="2"/>
  <c r="P189" i="2"/>
  <c r="AC216" i="2"/>
  <c r="AE216" i="2" s="1"/>
  <c r="AF216" i="2" s="1"/>
  <c r="AB214" i="2"/>
  <c r="Y224" i="2"/>
  <c r="AD237" i="2"/>
  <c r="S37" i="2"/>
  <c r="S45" i="2" s="1"/>
  <c r="AD22" i="2"/>
  <c r="AC140" i="2"/>
  <c r="AE140" i="2" s="1"/>
  <c r="AF140" i="2" s="1"/>
  <c r="AC143" i="2"/>
  <c r="AE143" i="2" s="1"/>
  <c r="AF143" i="2" s="1"/>
  <c r="AC169" i="2"/>
  <c r="AE169" i="2" s="1"/>
  <c r="AF169" i="2" s="1"/>
  <c r="AC173" i="2"/>
  <c r="AE173" i="2" s="1"/>
  <c r="AF173" i="2" s="1"/>
  <c r="AC177" i="2"/>
  <c r="AE177" i="2" s="1"/>
  <c r="AF177" i="2" s="1"/>
  <c r="AC200" i="2"/>
  <c r="AC205" i="2"/>
  <c r="AE205" i="2" s="1"/>
  <c r="AF205" i="2" s="1"/>
  <c r="V21" i="2"/>
  <c r="AC42" i="2"/>
  <c r="AC43" i="2"/>
  <c r="AE43" i="2" s="1"/>
  <c r="AF43" i="2" s="1"/>
  <c r="AC44" i="2"/>
  <c r="S98" i="2"/>
  <c r="AC110" i="2"/>
  <c r="AE110" i="2" s="1"/>
  <c r="AF110" i="2" s="1"/>
  <c r="AD157" i="2"/>
  <c r="AD159" i="2"/>
  <c r="AE159" i="2" s="1"/>
  <c r="AF159" i="2" s="1"/>
  <c r="AD160" i="2"/>
  <c r="AD161" i="2"/>
  <c r="AD163" i="2"/>
  <c r="AD164" i="2"/>
  <c r="AD165" i="2"/>
  <c r="AD215" i="2"/>
  <c r="AC217" i="2"/>
  <c r="AC229" i="2"/>
  <c r="AE229" i="2" s="1"/>
  <c r="AF229" i="2" s="1"/>
  <c r="AD162" i="2"/>
  <c r="AC171" i="2"/>
  <c r="AD182" i="2"/>
  <c r="AD196" i="2"/>
  <c r="G33" i="2"/>
  <c r="Y33" i="2"/>
  <c r="Y45" i="2" s="1"/>
  <c r="X59" i="2"/>
  <c r="AD110" i="2"/>
  <c r="J138" i="2"/>
  <c r="AD138" i="2" s="1"/>
  <c r="J142" i="2"/>
  <c r="AD142" i="2" s="1"/>
  <c r="AC149" i="2"/>
  <c r="AC150" i="2"/>
  <c r="AE150" i="2" s="1"/>
  <c r="AF150" i="2" s="1"/>
  <c r="H166" i="2"/>
  <c r="G162" i="2"/>
  <c r="AC162" i="2" s="1"/>
  <c r="AE162" i="2" s="1"/>
  <c r="AF162" i="2" s="1"/>
  <c r="M214" i="2"/>
  <c r="AC214" i="2" s="1"/>
  <c r="AD217" i="2"/>
  <c r="AC219" i="2"/>
  <c r="AC221" i="2"/>
  <c r="AC222" i="2"/>
  <c r="AC223" i="2"/>
  <c r="AC225" i="2"/>
  <c r="AC227" i="2"/>
  <c r="AC228" i="2"/>
  <c r="AD229" i="2"/>
  <c r="M45" i="2"/>
  <c r="S17" i="2"/>
  <c r="AC33" i="2"/>
  <c r="E59" i="2"/>
  <c r="O59" i="2"/>
  <c r="AD149" i="2"/>
  <c r="J148" i="2"/>
  <c r="G158" i="2"/>
  <c r="S158" i="2"/>
  <c r="S166" i="2" s="1"/>
  <c r="G168" i="2"/>
  <c r="G179" i="2" s="1"/>
  <c r="AB202" i="2"/>
  <c r="P208" i="2"/>
  <c r="AD211" i="2"/>
  <c r="J210" i="2"/>
  <c r="G13" i="2"/>
  <c r="AC13" i="2" s="1"/>
  <c r="AE15" i="2"/>
  <c r="AF15" i="2" s="1"/>
  <c r="M17" i="2"/>
  <c r="M27" i="2" s="1"/>
  <c r="M30" i="2" s="1"/>
  <c r="M29" i="2" s="1"/>
  <c r="M31" i="2" s="1"/>
  <c r="Y17" i="2"/>
  <c r="Y27" i="2" s="1"/>
  <c r="AE23" i="2"/>
  <c r="AF23" i="2" s="1"/>
  <c r="AD24" i="2"/>
  <c r="AE24" i="2" s="1"/>
  <c r="AF24" i="2" s="1"/>
  <c r="P33" i="2"/>
  <c r="V33" i="2"/>
  <c r="AB33" i="2"/>
  <c r="G37" i="2"/>
  <c r="AE39" i="2"/>
  <c r="AF39" i="2" s="1"/>
  <c r="J72" i="2"/>
  <c r="AD72" i="2" s="1"/>
  <c r="P72" i="2"/>
  <c r="AB72" i="2"/>
  <c r="AB146" i="2" s="1"/>
  <c r="AC99" i="2"/>
  <c r="M98" i="2"/>
  <c r="G98" i="2"/>
  <c r="E146" i="2"/>
  <c r="G154" i="2"/>
  <c r="AC154" i="2" s="1"/>
  <c r="AD155" i="2"/>
  <c r="AE155" i="2" s="1"/>
  <c r="AF155" i="2" s="1"/>
  <c r="J154" i="2"/>
  <c r="P154" i="2"/>
  <c r="P166" i="2" s="1"/>
  <c r="V154" i="2"/>
  <c r="AB154" i="2"/>
  <c r="AB166" i="2" s="1"/>
  <c r="X166" i="2"/>
  <c r="P193" i="2"/>
  <c r="V193" i="2"/>
  <c r="AB193" i="2"/>
  <c r="AD197" i="2"/>
  <c r="AD214" i="2"/>
  <c r="G218" i="2"/>
  <c r="M218" i="2"/>
  <c r="S218" i="2"/>
  <c r="Y218" i="2"/>
  <c r="J224" i="2"/>
  <c r="AE230" i="2"/>
  <c r="AF230" i="2" s="1"/>
  <c r="AE49" i="2"/>
  <c r="AF49" i="2" s="1"/>
  <c r="AE50" i="2"/>
  <c r="AF50" i="2" s="1"/>
  <c r="P47" i="2"/>
  <c r="P59" i="2" s="1"/>
  <c r="V47" i="2"/>
  <c r="V59" i="2" s="1"/>
  <c r="AB47" i="2"/>
  <c r="AB59" i="2" s="1"/>
  <c r="F59" i="2"/>
  <c r="I59" i="2"/>
  <c r="K59" i="2"/>
  <c r="N59" i="2"/>
  <c r="U59" i="2"/>
  <c r="F146" i="2"/>
  <c r="M72" i="2"/>
  <c r="S72" i="2"/>
  <c r="S146" i="2" s="1"/>
  <c r="Y72" i="2"/>
  <c r="J98" i="2"/>
  <c r="AD98" i="2" s="1"/>
  <c r="AE149" i="2"/>
  <c r="AF149" i="2" s="1"/>
  <c r="AE151" i="2"/>
  <c r="AF151" i="2" s="1"/>
  <c r="R166" i="2"/>
  <c r="Z166" i="2"/>
  <c r="AE157" i="2"/>
  <c r="AF157" i="2" s="1"/>
  <c r="V166" i="2"/>
  <c r="M189" i="2"/>
  <c r="S189" i="2"/>
  <c r="Y189" i="2"/>
  <c r="AE182" i="2"/>
  <c r="AF182" i="2" s="1"/>
  <c r="V189" i="2"/>
  <c r="G210" i="2"/>
  <c r="M210" i="2"/>
  <c r="S210" i="2"/>
  <c r="Y210" i="2"/>
  <c r="AE217" i="2"/>
  <c r="AF217" i="2" s="1"/>
  <c r="AE225" i="2"/>
  <c r="AF225" i="2" s="1"/>
  <c r="AE232" i="2"/>
  <c r="AF232" i="2" s="1"/>
  <c r="AE233" i="2"/>
  <c r="AF233" i="2" s="1"/>
  <c r="AE234" i="2"/>
  <c r="AF234" i="2" s="1"/>
  <c r="AE236" i="2"/>
  <c r="AF236" i="2" s="1"/>
  <c r="AE237" i="2"/>
  <c r="AF237" i="2" s="1"/>
  <c r="AE54" i="2"/>
  <c r="AF54" i="2" s="1"/>
  <c r="AE55" i="2"/>
  <c r="AF55" i="2" s="1"/>
  <c r="M59" i="2"/>
  <c r="AE57" i="2"/>
  <c r="AF57" i="2" s="1"/>
  <c r="AE67" i="2"/>
  <c r="AE69" i="2"/>
  <c r="AE99" i="2"/>
  <c r="AF99" i="2" s="1"/>
  <c r="P27" i="2"/>
  <c r="P30" i="2" s="1"/>
  <c r="P29" i="2" s="1"/>
  <c r="P31" i="2" s="1"/>
  <c r="V27" i="2"/>
  <c r="V30" i="2" s="1"/>
  <c r="V29" i="2" s="1"/>
  <c r="V31" i="2" s="1"/>
  <c r="AB27" i="2"/>
  <c r="AB30" i="2" s="1"/>
  <c r="AB29" i="2" s="1"/>
  <c r="AB31" i="2" s="1"/>
  <c r="P45" i="2"/>
  <c r="V45" i="2"/>
  <c r="AB45" i="2"/>
  <c r="AC19" i="2"/>
  <c r="AE19" i="2" s="1"/>
  <c r="AF19" i="2" s="1"/>
  <c r="S27" i="2"/>
  <c r="S30" i="2" s="1"/>
  <c r="S29" i="2" s="1"/>
  <c r="S31" i="2" s="1"/>
  <c r="S59" i="2"/>
  <c r="AC48" i="2"/>
  <c r="AE48" i="2" s="1"/>
  <c r="AF48" i="2" s="1"/>
  <c r="G47" i="2"/>
  <c r="G59" i="2" s="1"/>
  <c r="AC56" i="2"/>
  <c r="AE56" i="2" s="1"/>
  <c r="AF56" i="2" s="1"/>
  <c r="N146" i="2"/>
  <c r="R146" i="2"/>
  <c r="Z146" i="2"/>
  <c r="AC75" i="2"/>
  <c r="G72" i="2"/>
  <c r="AC101" i="2"/>
  <c r="J13" i="2"/>
  <c r="AD13" i="2" s="1"/>
  <c r="AE13" i="2" s="1"/>
  <c r="AF13" i="2" s="1"/>
  <c r="AE14" i="2"/>
  <c r="AF14" i="2" s="1"/>
  <c r="AE16" i="2"/>
  <c r="AF16" i="2" s="1"/>
  <c r="AC18" i="2"/>
  <c r="AE18" i="2" s="1"/>
  <c r="AF18" i="2" s="1"/>
  <c r="G17" i="2"/>
  <c r="AC17" i="2" s="1"/>
  <c r="AE17" i="2" s="1"/>
  <c r="AF17" i="2" s="1"/>
  <c r="AE20" i="2"/>
  <c r="AF20" i="2" s="1"/>
  <c r="J21" i="2"/>
  <c r="AE22" i="2"/>
  <c r="AF22" i="2" s="1"/>
  <c r="AC25" i="2"/>
  <c r="AE25" i="2" s="1"/>
  <c r="AF25" i="2" s="1"/>
  <c r="G21" i="2"/>
  <c r="AE26" i="2"/>
  <c r="AF26" i="2" s="1"/>
  <c r="J33" i="2"/>
  <c r="AE34" i="2"/>
  <c r="AF34" i="2" s="1"/>
  <c r="J37" i="2"/>
  <c r="AD37" i="2" s="1"/>
  <c r="AE40" i="2"/>
  <c r="AF40" i="2" s="1"/>
  <c r="J41" i="2"/>
  <c r="AE42" i="2"/>
  <c r="AF42" i="2" s="1"/>
  <c r="AE44" i="2"/>
  <c r="AF44" i="2" s="1"/>
  <c r="Q59" i="2"/>
  <c r="W59" i="2"/>
  <c r="AA59" i="2"/>
  <c r="AE70" i="2"/>
  <c r="V146" i="2"/>
  <c r="L146" i="2"/>
  <c r="P146" i="2"/>
  <c r="T146" i="2"/>
  <c r="X146" i="2"/>
  <c r="AD113" i="2"/>
  <c r="K146" i="2"/>
  <c r="M146" i="2"/>
  <c r="O146" i="2"/>
  <c r="Q146" i="2"/>
  <c r="U146" i="2"/>
  <c r="W146" i="2"/>
  <c r="Y146" i="2"/>
  <c r="AA146" i="2"/>
  <c r="AC160" i="2"/>
  <c r="AE160" i="2" s="1"/>
  <c r="AF160" i="2" s="1"/>
  <c r="K166" i="2"/>
  <c r="M166" i="2"/>
  <c r="O166" i="2"/>
  <c r="W166" i="2"/>
  <c r="Y166" i="2"/>
  <c r="AA166" i="2"/>
  <c r="AC172" i="2"/>
  <c r="AE172" i="2" s="1"/>
  <c r="AF172" i="2" s="1"/>
  <c r="AC187" i="2"/>
  <c r="AC191" i="2"/>
  <c r="AC215" i="2"/>
  <c r="F238" i="2"/>
  <c r="Z238" i="2"/>
  <c r="AD219" i="2"/>
  <c r="J218" i="2"/>
  <c r="V238" i="2"/>
  <c r="AE228" i="2"/>
  <c r="AF228" i="2" s="1"/>
  <c r="AC41" i="2"/>
  <c r="AE52" i="2"/>
  <c r="AF52" i="2" s="1"/>
  <c r="H146" i="2"/>
  <c r="G61" i="2"/>
  <c r="G146" i="2" s="1"/>
  <c r="AE63" i="2"/>
  <c r="AF63" i="2" s="1"/>
  <c r="AE64" i="2"/>
  <c r="AE65" i="2"/>
  <c r="AE66" i="2"/>
  <c r="AE71" i="2"/>
  <c r="AF71" i="2" s="1"/>
  <c r="F166" i="2"/>
  <c r="M168" i="2"/>
  <c r="M179" i="2" s="1"/>
  <c r="S168" i="2"/>
  <c r="S179" i="2" s="1"/>
  <c r="Y168" i="2"/>
  <c r="Y179" i="2" s="1"/>
  <c r="AE171" i="2"/>
  <c r="AF171" i="2" s="1"/>
  <c r="AE197" i="2"/>
  <c r="AF197" i="2" s="1"/>
  <c r="AC195" i="2"/>
  <c r="J202" i="2"/>
  <c r="AD199" i="2"/>
  <c r="V202" i="2"/>
  <c r="J208" i="2"/>
  <c r="AD204" i="2"/>
  <c r="V208" i="2"/>
  <c r="AD210" i="2"/>
  <c r="AC211" i="2"/>
  <c r="AE211" i="2" s="1"/>
  <c r="AF211" i="2" s="1"/>
  <c r="N238" i="2"/>
  <c r="R238" i="2"/>
  <c r="AC220" i="2"/>
  <c r="AE220" i="2" s="1"/>
  <c r="AF220" i="2" s="1"/>
  <c r="P224" i="2"/>
  <c r="AB224" i="2"/>
  <c r="AB238" i="2" s="1"/>
  <c r="AE231" i="2"/>
  <c r="AF231" i="2" s="1"/>
  <c r="AE235" i="2"/>
  <c r="AF235" i="2" s="1"/>
  <c r="AC148" i="2"/>
  <c r="I166" i="2"/>
  <c r="AE170" i="2"/>
  <c r="AF170" i="2" s="1"/>
  <c r="AC181" i="2"/>
  <c r="AE181" i="2" s="1"/>
  <c r="AF181" i="2" s="1"/>
  <c r="AE187" i="2"/>
  <c r="AF187" i="2" s="1"/>
  <c r="AD195" i="2"/>
  <c r="AE200" i="2"/>
  <c r="AF200" i="2" s="1"/>
  <c r="AE201" i="2"/>
  <c r="AF201" i="2" s="1"/>
  <c r="AE206" i="2"/>
  <c r="AF206" i="2" s="1"/>
  <c r="AE207" i="2"/>
  <c r="AF207" i="2" s="1"/>
  <c r="H238" i="2"/>
  <c r="T238" i="2"/>
  <c r="X238" i="2"/>
  <c r="AE219" i="2"/>
  <c r="AF219" i="2" s="1"/>
  <c r="G224" i="2"/>
  <c r="G238" i="2" s="1"/>
  <c r="AC226" i="2"/>
  <c r="AE226" i="2" s="1"/>
  <c r="AF226" i="2" s="1"/>
  <c r="AE227" i="2"/>
  <c r="AF227" i="2" s="1"/>
  <c r="AC199" i="2"/>
  <c r="AC204" i="2"/>
  <c r="E238" i="2"/>
  <c r="I238" i="2"/>
  <c r="Q238" i="2"/>
  <c r="U238" i="2"/>
  <c r="W238" i="2"/>
  <c r="AA238" i="2"/>
  <c r="AC62" i="2"/>
  <c r="AD51" i="2"/>
  <c r="AE51" i="2" s="1"/>
  <c r="AF51" i="2" s="1"/>
  <c r="J47" i="2"/>
  <c r="AE73" i="2"/>
  <c r="AF73" i="2" s="1"/>
  <c r="AE53" i="2"/>
  <c r="AF53" i="2" s="1"/>
  <c r="J168" i="2"/>
  <c r="J179" i="2" s="1"/>
  <c r="AD179" i="2" s="1"/>
  <c r="J193" i="2"/>
  <c r="AD193" i="2" s="1"/>
  <c r="AE193" i="2" s="1"/>
  <c r="AF193" i="2" s="1"/>
  <c r="AD191" i="2"/>
  <c r="J189" i="2"/>
  <c r="AD189" i="2" s="1"/>
  <c r="AE221" i="2"/>
  <c r="AF221" i="2" s="1"/>
  <c r="AE222" i="2"/>
  <c r="AF222" i="2" s="1"/>
  <c r="AE223" i="2"/>
  <c r="AF223" i="2" s="1"/>
  <c r="J238" i="2"/>
  <c r="L238" i="2"/>
  <c r="P238" i="2"/>
  <c r="K238" i="2"/>
  <c r="O238" i="2"/>
  <c r="I146" i="2"/>
  <c r="J61" i="2"/>
  <c r="AD61" i="2" s="1"/>
  <c r="AD188" i="2"/>
  <c r="AE188" i="2" s="1"/>
  <c r="AF188" i="2" s="1"/>
  <c r="AC224" i="2"/>
  <c r="N23" i="1"/>
  <c r="J158" i="2"/>
  <c r="J166" i="2" s="1"/>
  <c r="P239" i="2" l="1"/>
  <c r="AE215" i="2"/>
  <c r="AF215" i="2" s="1"/>
  <c r="AE163" i="2"/>
  <c r="AF163" i="2" s="1"/>
  <c r="AE213" i="2"/>
  <c r="AF213" i="2" s="1"/>
  <c r="AE214" i="2"/>
  <c r="AF214" i="2" s="1"/>
  <c r="AC189" i="2"/>
  <c r="AB239" i="2"/>
  <c r="Y238" i="2"/>
  <c r="AC37" i="2"/>
  <c r="AD218" i="2"/>
  <c r="Y59" i="2"/>
  <c r="AE204" i="2"/>
  <c r="AF204" i="2" s="1"/>
  <c r="AE37" i="2"/>
  <c r="AF37" i="2" s="1"/>
  <c r="AC218" i="2"/>
  <c r="AE218" i="2" s="1"/>
  <c r="AF218" i="2" s="1"/>
  <c r="AE62" i="2"/>
  <c r="AF62" i="2" s="1"/>
  <c r="AE199" i="2"/>
  <c r="AF199" i="2" s="1"/>
  <c r="AE165" i="2"/>
  <c r="AF165" i="2" s="1"/>
  <c r="AE138" i="2"/>
  <c r="AF138" i="2" s="1"/>
  <c r="AE142" i="2"/>
  <c r="AF142" i="2" s="1"/>
  <c r="Y30" i="2"/>
  <c r="Y29" i="2" s="1"/>
  <c r="Y31" i="2" s="1"/>
  <c r="AD166" i="2"/>
  <c r="AD238" i="2"/>
  <c r="AE189" i="2"/>
  <c r="AF189" i="2" s="1"/>
  <c r="AC210" i="2"/>
  <c r="AE210" i="2" s="1"/>
  <c r="AF210" i="2" s="1"/>
  <c r="J152" i="2"/>
  <c r="AD152" i="2" s="1"/>
  <c r="AE152" i="2" s="1"/>
  <c r="AF152" i="2" s="1"/>
  <c r="AD148" i="2"/>
  <c r="AC61" i="2"/>
  <c r="AE61" i="2" s="1"/>
  <c r="AF61" i="2" s="1"/>
  <c r="M238" i="2"/>
  <c r="AE148" i="2"/>
  <c r="AF148" i="2" s="1"/>
  <c r="AD224" i="2"/>
  <c r="AE224" i="2" s="1"/>
  <c r="AF224" i="2" s="1"/>
  <c r="AE195" i="2"/>
  <c r="AF195" i="2" s="1"/>
  <c r="S239" i="2"/>
  <c r="AD33" i="2"/>
  <c r="AE33" i="2" s="1"/>
  <c r="AF33" i="2" s="1"/>
  <c r="AC72" i="2"/>
  <c r="AE72" i="2" s="1"/>
  <c r="AF72" i="2" s="1"/>
  <c r="AD154" i="2"/>
  <c r="AE154" i="2"/>
  <c r="AF154" i="2" s="1"/>
  <c r="AC98" i="2"/>
  <c r="G166" i="2"/>
  <c r="AC166" i="2" s="1"/>
  <c r="AE166" i="2" s="1"/>
  <c r="AF166" i="2" s="1"/>
  <c r="AC158" i="2"/>
  <c r="G45" i="2"/>
  <c r="M239" i="2"/>
  <c r="AD208" i="2"/>
  <c r="AE208" i="2" s="1"/>
  <c r="AF208" i="2" s="1"/>
  <c r="J27" i="2"/>
  <c r="J30" i="2" s="1"/>
  <c r="AD21" i="2"/>
  <c r="AD27" i="2" s="1"/>
  <c r="AC168" i="2"/>
  <c r="AE191" i="2"/>
  <c r="AF191" i="2" s="1"/>
  <c r="V239" i="2"/>
  <c r="AD202" i="2"/>
  <c r="AE202" i="2" s="1"/>
  <c r="AF202" i="2" s="1"/>
  <c r="J45" i="2"/>
  <c r="AD41" i="2"/>
  <c r="AD45" i="2" s="1"/>
  <c r="G27" i="2"/>
  <c r="AC21" i="2"/>
  <c r="AC179" i="2"/>
  <c r="AE179" i="2" s="1"/>
  <c r="AF179" i="2" s="1"/>
  <c r="AC45" i="2"/>
  <c r="J59" i="2"/>
  <c r="AD59" i="2" s="1"/>
  <c r="AD47" i="2"/>
  <c r="AE47" i="2" s="1"/>
  <c r="AF47" i="2" s="1"/>
  <c r="AC59" i="2"/>
  <c r="AD168" i="2"/>
  <c r="J146" i="2"/>
  <c r="AC146" i="2"/>
  <c r="AE98" i="2"/>
  <c r="AF98" i="2" s="1"/>
  <c r="AD146" i="2"/>
  <c r="AD158" i="2"/>
  <c r="AC238" i="2" l="1"/>
  <c r="Y239" i="2"/>
  <c r="AE168" i="2"/>
  <c r="AF168" i="2" s="1"/>
  <c r="AE158" i="2"/>
  <c r="AF158" i="2" s="1"/>
  <c r="AE238" i="2"/>
  <c r="AF238" i="2" s="1"/>
  <c r="AE41" i="2"/>
  <c r="AF41" i="2" s="1"/>
  <c r="AE45" i="2"/>
  <c r="AF45" i="2" s="1"/>
  <c r="AC27" i="2"/>
  <c r="AE27" i="2" s="1"/>
  <c r="AF27" i="2" s="1"/>
  <c r="AE21" i="2"/>
  <c r="AF21" i="2" s="1"/>
  <c r="G30" i="2"/>
  <c r="AD30" i="2"/>
  <c r="AD31" i="2" s="1"/>
  <c r="J29" i="2"/>
  <c r="AD239" i="2"/>
  <c r="AD241" i="2" s="1"/>
  <c r="AE59" i="2"/>
  <c r="AF59" i="2" s="1"/>
  <c r="AE146" i="2"/>
  <c r="AF146" i="2" s="1"/>
  <c r="J31" i="2" l="1"/>
  <c r="J239" i="2" s="1"/>
  <c r="J241" i="2" s="1"/>
  <c r="AD29" i="2"/>
  <c r="AC30" i="2"/>
  <c r="G29" i="2"/>
  <c r="G31" i="2" l="1"/>
  <c r="G239" i="2" s="1"/>
  <c r="AC29" i="2"/>
  <c r="AE29" i="2" s="1"/>
  <c r="AF29" i="2" s="1"/>
  <c r="AC31" i="2"/>
  <c r="AC239" i="2" s="1"/>
  <c r="AE30" i="2"/>
  <c r="AE31" i="2" l="1"/>
  <c r="AF31" i="2" s="1"/>
  <c r="AF30" i="2"/>
  <c r="AC241" i="2"/>
  <c r="AE239" i="2"/>
  <c r="AF239" i="2" s="1"/>
  <c r="G241" i="2"/>
</calcChain>
</file>

<file path=xl/sharedStrings.xml><?xml version="1.0" encoding="utf-8"?>
<sst xmlns="http://schemas.openxmlformats.org/spreadsheetml/2006/main" count="1871" uniqueCount="930">
  <si>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</si>
  <si>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</si>
  <si>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</si>
  <si>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</si>
  <si>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</si>
  <si>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</si>
  <si>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</si>
  <si>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</si>
  <si>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</si>
  <si>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</si>
  <si>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</si>
  <si>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</si>
  <si>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</si>
  <si>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</si>
  <si>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</si>
  <si>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</si>
  <si>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</si>
  <si>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</si>
  <si>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</si>
  <si>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</si>
  <si>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</si>
  <si>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</si>
  <si>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</si>
  <si>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</si>
  <si>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</si>
  <si>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</si>
  <si>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</si>
  <si>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</si>
  <si>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</si>
  <si>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</si>
  <si>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</si>
  <si>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</si>
  <si>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</si>
  <si>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</si>
  <si>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</si>
  <si>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</si>
  <si>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</si>
  <si>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</si>
  <si>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</si>
  <si>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</si>
  <si>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</si>
  <si>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</si>
  <si>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</si>
  <si>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</si>
  <si>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</si>
  <si>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</si>
  <si>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</si>
  <si>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</si>
  <si>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</si>
  <si>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</si>
  <si>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</si>
  <si>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</si>
  <si>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</si>
  <si>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</si>
  <si>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</si>
  <si>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</si>
  <si>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</si>
  <si>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</si>
  <si>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</si>
  <si>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</si>
  <si>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</si>
  <si>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</si>
  <si>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</si>
  <si>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</si>
  <si>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</si>
  <si>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</si>
  <si>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</si>
  <si>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</si>
  <si>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</si>
  <si>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</si>
  <si>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</si>
  <si>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</si>
  <si>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</si>
  <si>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</si>
  <si>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</si>
  <si>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</si>
  <si>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</si>
  <si>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</si>
  <si>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</si>
  <si>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</si>
  <si>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</si>
  <si>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</si>
  <si>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</si>
  <si>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</si>
  <si>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</si>
  <si>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</si>
  <si>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</si>
  <si>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</si>
  <si>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</si>
  <si>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</si>
  <si>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</si>
  <si>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</si>
  <si>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</si>
  <si>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</si>
  <si>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</si>
  <si>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</si>
  <si>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</si>
  <si>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</si>
  <si>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</si>
  <si>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</si>
  <si>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</si>
  <si>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</si>
  <si>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</si>
  <si>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</si>
  <si>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</si>
  <si>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</si>
  <si>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</si>
  <si>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</si>
  <si>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</si>
  <si>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</si>
  <si>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</si>
  <si>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</si>
  <si>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</si>
  <si>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</si>
  <si>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</si>
  <si>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</si>
  <si>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</si>
  <si>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</si>
  <si>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</si>
  <si>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</si>
  <si>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</si>
  <si>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</si>
  <si>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</si>
  <si>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</si>
  <si>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</si>
  <si>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</si>
  <si>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</si>
  <si>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</si>
  <si>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</si>
  <si>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</si>
  <si>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</si>
  <si>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</si>
  <si>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</si>
  <si>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</si>
  <si>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</si>
  <si>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</si>
  <si>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</si>
  <si>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</si>
  <si>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</si>
  <si>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</si>
  <si>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</si>
  <si>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</si>
  <si>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</si>
  <si>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</si>
  <si>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</si>
  <si>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</si>
  <si>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</si>
  <si>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</si>
  <si>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</si>
  <si>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</si>
  <si>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</si>
  <si>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</si>
  <si>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</si>
  <si>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</si>
  <si>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</si>
  <si>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</si>
  <si>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</si>
  <si>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</si>
  <si>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</si>
  <si>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</si>
  <si>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</si>
  <si>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</si>
  <si>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</si>
  <si>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</si>
  <si>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</si>
  <si>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</si>
  <si>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</si>
  <si>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</si>
  <si>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</si>
  <si>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</si>
  <si>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</si>
  <si>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</si>
  <si>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</si>
  <si>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</si>
  <si>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</si>
  <si>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</si>
  <si>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</si>
  <si>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</si>
  <si>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</si>
  <si>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</si>
  <si>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</si>
  <si>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</si>
  <si>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</si>
  <si>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</si>
  <si>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</si>
  <si>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</si>
  <si>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</si>
  <si>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</si>
  <si>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</si>
  <si>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</si>
  <si>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</si>
  <si>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</si>
  <si>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</si>
  <si>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</si>
  <si>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</si>
  <si>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</si>
  <si>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</si>
  <si>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</si>
  <si>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</si>
  <si>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</si>
  <si>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</si>
  <si>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</si>
  <si>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</si>
  <si>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</si>
  <si>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</si>
  <si>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</si>
  <si>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</si>
  <si>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</si>
  <si>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</si>
  <si>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</si>
  <si>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</si>
  <si>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</si>
  <si>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</si>
  <si>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</si>
  <si>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</si>
  <si>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</si>
  <si>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</si>
  <si>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</si>
  <si>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</si>
  <si>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</si>
  <si>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</si>
  <si>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</si>
  <si>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</si>
  <si>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</si>
  <si>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</si>
  <si>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</si>
  <si>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</si>
  <si>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</si>
  <si>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</si>
  <si>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</si>
  <si>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</si>
  <si>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</si>
  <si>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</si>
  <si>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</si>
  <si>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</si>
  <si>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</si>
  <si>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</si>
  <si>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</si>
  <si>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</si>
  <si>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</si>
  <si>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</si>
  <si>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</si>
  <si>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</si>
  <si>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</si>
  <si>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</si>
  <si>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</si>
  <si>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</si>
  <si>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</si>
  <si>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</si>
  <si>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</si>
  <si>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</si>
  <si>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</si>
  <si>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</si>
  <si>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</si>
  <si>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Розділ/ІІ
Підрозділ/1
Стаття/1.3
Пункт а</t>
  </si>
  <si>
    <t>Оплата праці за договорами ЦПХ, Ромадіна Олена Андріївна, керівник проекту</t>
  </si>
  <si>
    <t>Ромадіна Олена Андріївна, 3061305385</t>
  </si>
  <si>
    <t>Договір ЦПХ № 1/06-2020 від 05.06.2020</t>
  </si>
  <si>
    <t>П/д № 21 від 17.07.2020; п/д № 17 від 17.07.2020; п/д № 53 від 16.08.2020</t>
  </si>
  <si>
    <t>П/д № 43 від 17.08.2020; п/д № 52 від 17.08.2020; п/д № 67 від 25.08.2020</t>
  </si>
  <si>
    <t>П/д № 43 від 18.09.2020; п/д № 52 від 18.09.2020; п/д № 55 від 23.09.2020</t>
  </si>
  <si>
    <t>Акт б/н від 31.08.2020</t>
  </si>
  <si>
    <t>П/д № 74 від 02.10.2020; п/д № 76 від 02.10.2020; п/д № 90 від 05.10.2020</t>
  </si>
  <si>
    <t>Розділ/ІІ
Підрозділ/1
Стаття/1.3
Пункт б</t>
  </si>
  <si>
    <t>Оплата праці за договорами ЦПХ, Первухін Олександр Сергійович, менеджер з маркетингу</t>
  </si>
  <si>
    <t>Первухін Олександр Сергійович, 3142806598</t>
  </si>
  <si>
    <t>Договір ЦПХ № 2/06-2020 від 05.06.2020</t>
  </si>
  <si>
    <t>Акт б/н від 30.06.2020 до договору ЦПХ № 2/06-2020  від 05.06.2020</t>
  </si>
  <si>
    <t>Акт б/н від 30.06.2020 до договору ЦПХ № 1/06-2020  від 05.06.2020</t>
  </si>
  <si>
    <t>П/д № 21 від 17.07.2020; п/д № 17 від 17.07.2020; п/д № 62 від 18.08.2020</t>
  </si>
  <si>
    <t>П/д № 50 від 17.08.2020; п/д № 46 від 17.08.2020; п/д № 79 від 02.09.2020</t>
  </si>
  <si>
    <t>П/д № 50 від 18.09.2020; п/д № 46 від 18.09.2020; п/д № 56 від 23.09.2020</t>
  </si>
  <si>
    <t>П/д № 72 від 02.10.2020; п/д № 77 від 02.10.2020; п/д № 92 від 05.10.2020</t>
  </si>
  <si>
    <t>Розділ/ІІ
Підрозділ/6
Стаття/6.1
Пункт а,б,в</t>
  </si>
  <si>
    <t>ФОП Олянишен Віктор Олександрович, 2617213296</t>
  </si>
  <si>
    <t>Договір про надання кейтерингу № 1 від 23.06.2020 р., додаток від 23.06.2020 р. до договору (меню, калькуляція)</t>
  </si>
  <si>
    <t>Акт № ОУ-0000001 від 28.06.2020</t>
  </si>
  <si>
    <t>Вид харчування або назва заходу або сніданок/обід/вечеря/кава-брейк тощо.                                                                   Кава-брейк, обід, кава-брейк на 25 осіб (івент в Олеському замку)</t>
  </si>
  <si>
    <t>Договір про надання кейтерингу № 4 від 30.09.2020 р., додаток від 30.09.2020 р. до договору (меню, калькуляція)</t>
  </si>
  <si>
    <t>Акт № ОУ-0000012 від 05.10.2020</t>
  </si>
  <si>
    <t>П/д № 69 від 01.10.2020</t>
  </si>
  <si>
    <t>Вид харчування або назва заходу або сніданок/обід/вечеря/кава-брейк тощо.                                                                   Кава-брейк, обід, кава-брейк на 25 осіб (івент у фортеці Тустань)</t>
  </si>
  <si>
    <t>Договір про надання кейтерингу № 2 від 14.07.2020 р., додаток від 14.07.2020 р. до договору (меню, калькуляція)</t>
  </si>
  <si>
    <t>Акт № ОУ-0000003 від 16.07.2020</t>
  </si>
  <si>
    <t>Вид харчування або назва заходу або сніданок/обід/вечеря/кава-брейк тощо.                                                                   Кава-брейк, обід, кава-брейк на 25 осіб (івент в Свіржському замку)</t>
  </si>
  <si>
    <t>Договір про надання кейтерингу № 5 від 12.10.2020 р., додаток від 12.10.2020 р. до договору (меню, калькуляція)</t>
  </si>
  <si>
    <t>Вид харчування або назва заходу або сніданок/обід/вечеря/кава-брейк тощо.                                                                   Кава-брейк, обід, кава-брейк на 25 осіб (івент у Золочівському Замку)</t>
  </si>
  <si>
    <t>Договір про надання кейтерингу № 3 від 24.09.2020 р., додаток від 24.09.2020 р. до договору (меню, калькуляція)</t>
  </si>
  <si>
    <t>Акт № ОУ-0000009 від 28.09.2020</t>
  </si>
  <si>
    <t>Розділ/ІІ
Підрозділ/5
Стаття/5.3
Пункт г2</t>
  </si>
  <si>
    <t>Оренда вантажного автотранспорту( 2 машини) для перевезення обладнання, техніки, реквізиту тощо на локації за межами міста для проведення івентів:  м. Львів - с. Свірж - м. Львів;  50 км + 50 км = 100 км; 100км х 2 машини = 200км</t>
  </si>
  <si>
    <t>Вид харчування або назва заходу або сніданок/обід/вечеря/кава-брейк тощо.                                                                   Кава-брейк, обід, кава-брейк на 25 осіб (івент у Підгорецькому замку)</t>
  </si>
  <si>
    <t>Акт № ОУ-0000013 від 19.10.2020</t>
  </si>
  <si>
    <t>П/д № 59 від 24.09.2020</t>
  </si>
  <si>
    <t>П/д № 15 від 16.07.2020</t>
  </si>
  <si>
    <t>П/д № 16 від 16.07.2020</t>
  </si>
  <si>
    <t>Розділ/ІІ
Підрозділ/5
Стаття/5.3
Пункт б10</t>
  </si>
  <si>
    <t>Оренда мікроавтобус, Мерседес Спринтер (автоперевезення для виїзду команди проекту на локації за межами міста):  м. Львів - Білгород-Дністровський - м. Львів 800 км + 800 км = 1600 км</t>
  </si>
  <si>
    <t>Акт б/н від 18.08.2020</t>
  </si>
  <si>
    <t>П/д № 75 від 28.08.2020</t>
  </si>
  <si>
    <t>Оренда мікроавтобус, Мерседес Спринтер (автоперевезення для виїзду команди проекту на локації за межами міста):  м. Львів - Ужгород,с.Кам'яниця - м. Львів 300 км + 300 км = 600 км</t>
  </si>
  <si>
    <t>П/д № 35 від 23.07.2020</t>
  </si>
  <si>
    <t>Розділ/ІІ
Підрозділ/5
Стаття/5.3
Пункт б9</t>
  </si>
  <si>
    <t>Оренда мікроавтобус, Мерседес Спринтер (автоперевезення для виїзду команди проекту на локації за межами міста): м. Львів - м. Хотин - м. Львів 310 км + 310 км = 620 км</t>
  </si>
  <si>
    <t>Розділ/ІІ
Підрозділ/5
Стаття/5.3
Пункт б8</t>
  </si>
  <si>
    <t>Акт б/н від 14.09.2020</t>
  </si>
  <si>
    <t>П/д № 91 від 11.09.2020</t>
  </si>
  <si>
    <t>Акт б/н від 26.07.2020</t>
  </si>
  <si>
    <t>Розділ/ІІ
Підрозділ/5
Стаття/5.3
Пункт б6</t>
  </si>
  <si>
    <t>Оренда мікроавтобус, Мерседес Спринтер (автоперевезення для виїзду команди проекту на локації за межами міста):м. Львів - м. Кам'янець-Подільський - м. Львів 320 км + 320 км = 640 км</t>
  </si>
  <si>
    <t>П/д № 74 від 28.08.2020</t>
  </si>
  <si>
    <t>Акт б/н від 03.08.2020</t>
  </si>
  <si>
    <t>Розділ/ІІ
Підрозділ/5
Стаття/5.3
Пункт б7</t>
  </si>
  <si>
    <t>Оренда мікроавтобус, Мерседес Спринтер (автоперевезення для виїзду команди проекту на локації за межами міста): м. Львів  - м. Мукачево - м.Львів 250 км + 250 км = 500 км</t>
  </si>
  <si>
    <t>П/д № 76 від 28.08.2020</t>
  </si>
  <si>
    <t>Розділ/ІІ
Підрозділ/5
Стаття/5.3
Пункт б5</t>
  </si>
  <si>
    <t>Розділ/ІІ
Підрозділ/5
Стаття/5.3
Пункт б4</t>
  </si>
  <si>
    <t>Розділ/ІІ
Підрозділ/5
Стаття/5.3
Пункт б3</t>
  </si>
  <si>
    <t>Розділ/ІІ
Підрозділ/5
Стаття/5.3
Пункт б2</t>
  </si>
  <si>
    <t>Розділ/ІІ
Підрозділ/5
Стаття/5.3
Пункт б1</t>
  </si>
  <si>
    <t>Оренда мікроавтобус, Мерседес Спринтер (автоперевезення для виїзду команди проекту на локації за межами міста):  м. Львів - с. Підгірці - м. Львів 100 км + 100 км = 200 км</t>
  </si>
  <si>
    <t>Оренда мікроавтобус, Мерседес Спринтер (автоперевезення для виїзду команди проекту на локації за межами міста):  м. Львів - с. Тустань - м. Львів 130 км + 130 км = 260 км</t>
  </si>
  <si>
    <t>П/д № 9 від 26.06.2020</t>
  </si>
  <si>
    <t>П/д № 33 від 17.07.2020</t>
  </si>
  <si>
    <t>Акт № 0000014 від 19.10.2020</t>
  </si>
  <si>
    <t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с. Тустань - м. Львів;  130 км + 130 км = 260 км; 260км х 2 машини = 520км                                                              ФОП Олянишен В.О.</t>
  </si>
  <si>
    <t>Розділ/ІІ
Підрозділ/5
Стаття/5.3
Пункт г3</t>
  </si>
  <si>
    <t xml:space="preserve">Акт здачі-прийняття наданих послуг № 0000003 від 19.07.2020 р. </t>
  </si>
  <si>
    <t>ПД № 14 від 16.07.2020</t>
  </si>
  <si>
    <t>Розділ/ІІ
Підрозділ/5
Стаття/5.3
Пункт г4</t>
  </si>
  <si>
    <t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смт. Олеськів - м. Львів;  90 км + 90 км = 180 км; 180км х 2 машини = 360км</t>
  </si>
  <si>
    <t>ПД № 68 від 30.09.2020</t>
  </si>
  <si>
    <t xml:space="preserve">Акт здачі-прийняття наданих послуг № 0000011 від 05.10.2020 р. </t>
  </si>
  <si>
    <t>Розділ/ІІ
Підрозділ/5
Стаття/5.3
Пункт г5</t>
  </si>
  <si>
    <t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м. Золочів - м. Львів;  80 км + 80 км = 160 км; 160км х 2 машини = 320км             ФОП Олянишен В.О.</t>
  </si>
  <si>
    <t xml:space="preserve">Акт здачі-прийняття наданих послуг № 0000007 від 28.09.2020 р. </t>
  </si>
  <si>
    <t>Договір б/н від 22.09.2020 р. з додатком № 1 від 22.09.2020 , додаток №2 від 22.09.2020 р. до договору( калькуляція)</t>
  </si>
  <si>
    <t>Розділ/ІІ
Підрозділ/5
Стаття/5.3
Пункт г6</t>
  </si>
  <si>
    <t>Розділ/ІІ
Підрозділ/5
Стаття/5.3
Пункт г10</t>
  </si>
  <si>
    <t>Розділ/ІІ
Підрозділ/5
Стаття/5.3
Пункт г9</t>
  </si>
  <si>
    <t>Розділ/ІІ
Підрозділ/5
Стаття/5.3
Пункт г7</t>
  </si>
  <si>
    <t>Оренда вантажного автотранспорту ( 2 машини) для перевезення обладнання, техніки, реквізиту тощо на локації за межами міста для проведення івентів:  Львів - м. Кам'янець-Подільський - м. Львів 320 км + 320 км = 640 км; 640км х 2 машини = 1280км                                                       ФОП Олянишен В.О.</t>
  </si>
  <si>
    <t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 - м. Мукачево - м.Львів 250 км + 250 км = 500 км; 500км х 2 машини = 1000км                                                                   ФОП Олянишен В.О.</t>
  </si>
  <si>
    <t xml:space="preserve">Акт здачі-прийняття наданих послуг № 0000005 від 04.08.2020 р. </t>
  </si>
  <si>
    <t xml:space="preserve">Акт здачі-прийняття наданих послуг № 0000006 від 31.08.2020 р. </t>
  </si>
  <si>
    <t>п/д № 59 від 18.08.2020</t>
  </si>
  <si>
    <t>П/д № 73 від 28.08.2020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</si>
  <si>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м. Хотин - м. Львів 310 км + 310 км = 620 км; 620км х 2 машини = 1240км                                                         ФОП Олянишен В.О. 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</si>
  <si>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Ужгород,с.Кам'янка - м. Львів 300 км + 300 км = 600 км; 600км х 2 машини = 1200км                                                                       ФОП Олянишен В.О. </t>
  </si>
  <si>
    <t xml:space="preserve">Акт здачі-прийняття наданих послуг № 0000006 від 14.09.2020 р. </t>
  </si>
  <si>
    <t xml:space="preserve">Акт здачі-прийняття наданих послуг № 0000004 від 26.07.2020 р. </t>
  </si>
  <si>
    <t>п/д № 84 від 10.09.2020</t>
  </si>
  <si>
    <t>п/д № 36 від 23.07.2020;                                           п/д № 58 від 18.08.2020</t>
  </si>
  <si>
    <t>Оренда вантажного автотранспорту (2 машини) для перевезення обладнання, техніки, реквізиту тощо на локації за межами міста для проведення івентів:  м. Львів - с. Підгірці - м. Львів;  100 км + 100 км = 200 км; 200км х 2 машини = 400км</t>
  </si>
  <si>
    <t>Розділ/ІІ
Підрозділ/5
Стаття/5.3
Пункт г1</t>
  </si>
  <si>
    <t>Акт № 1 від 28.06.2020</t>
  </si>
  <si>
    <t>П/д № 4 від 24.06.2020</t>
  </si>
  <si>
    <t>Розділ/ІІ
Підрозділ/5
Стаття/5.3
Пункт г11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</si>
  <si>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Одеса - Білгород-Дністровський- м.Одеса - 100 км + 100 км = 200 км; 200км х 2 машини = 400км </t>
  </si>
  <si>
    <t xml:space="preserve">Акт здачі-прийняття наданих послуг № 0000015 від 17.08.2020 р. </t>
  </si>
  <si>
    <t>Оплата праці за договорами ЦПХ, Ільчишин Богдан Богданович менеджер по роботі з підрядниками (відеопродукт), монтажер</t>
  </si>
  <si>
    <t>Розділ/ІІ
Підрозділ/1
Стаття/1.3
Пункт в</t>
  </si>
  <si>
    <t>П/д № 23 від 17.07.2020; п/д № 19 від 17.07.2020; п/д № 61 від 18.08.2020</t>
  </si>
  <si>
    <t>П/д № 45 від 17.08.2020; п/д № 49 від 17.08.2020; п/д № 77 від 28.08.2020</t>
  </si>
  <si>
    <t>П/д № 49 від 18.09.2020; п/д № 45 від 18.09.2020; п/д № 57 від 23.09.2020</t>
  </si>
  <si>
    <t>П/д № 75 від 02.10.2020; п/д № 79 від 02.10.2020; п/д № 93 від 05.10.2020</t>
  </si>
  <si>
    <t>Черевко Станіслав Юрійович, 3437507350</t>
  </si>
  <si>
    <t>Ільчишин Богдан Богданович, 3126006354</t>
  </si>
  <si>
    <t>Договір ЦПХ № 3/06-2020 від 05.06.2020</t>
  </si>
  <si>
    <t>Акт б/н від 31.07.2020 до договору ЦПХ № 1/06-2020  від 05.06.2020</t>
  </si>
  <si>
    <t>Акт б/н від 31.08.2020 до договору ЦПХ № 1/06-2020  від 05.06.2020</t>
  </si>
  <si>
    <t>Акт б/н від 30.09.2020 до договору ЦПХ № 1/06-2020  від 05.06.2020</t>
  </si>
  <si>
    <t>Акт б/н від 29.10.2020 до договору ЦПХ № 1/06-2020  від 05.06.2020</t>
  </si>
  <si>
    <t>Акт б/н від 31.07.2020 до договору ЦПХ № 2/06-2020  від 05.06.2020</t>
  </si>
  <si>
    <t>Акт б/н від 31.08.2020 до договору ЦПХ № 2/06-2020  від 05.06.2020</t>
  </si>
  <si>
    <t>Акт б/н від 30.09.2020 до договору ЦПХ № 2/06-2020  від 05.06.2020</t>
  </si>
  <si>
    <t>Акт б/н від 29.10.2020 до договору ЦПХ № 2/06-2020  від 05.06.2020</t>
  </si>
  <si>
    <t>Акт б/н від 30.06.2020 до договору ЦПХ № 3/06-2020  від 05.06.2020</t>
  </si>
  <si>
    <t>Акт б/н від 31.07.2020 до договору ЦПХ № 3/06-2020  від 05.06.2020</t>
  </si>
  <si>
    <t>Договір ЦПХ № 1/08-2020 від 01.08.2020</t>
  </si>
  <si>
    <t>Акт б/н від 31.08.2020 до договору ЦПХ № 1/08-2020  від 01.08.2020</t>
  </si>
  <si>
    <t>Акт б/н від 30.09.2020 до договору ЦПХ № 1/08-2020  від 01.08.2020</t>
  </si>
  <si>
    <t>Акт б/н від 29.10.2020 до договору ЦПХ № 1/08-2020  від 01.08.2020</t>
  </si>
  <si>
    <t>Оплата праці за договорами ЦПХ, Черевко Станіслав Юрійович менеджер по роботі з підрядниками (відеопродукт), монтажер</t>
  </si>
  <si>
    <t>Костів Василь Данилович рroject manager, менеджер по роботі з підрядниками (світло, звук), менеджер з логістики</t>
  </si>
  <si>
    <t>Розділ/ІІ
Підрозділ/1
Стаття/1.3
Пункт г</t>
  </si>
  <si>
    <t>Костів Василь Данілович, 3105905837</t>
  </si>
  <si>
    <t>Договір ЦПХ № 4/06-2020 від 05.06.2020</t>
  </si>
  <si>
    <t>П/д № 48 від 17.07.2020; п/д № 20 від 17.07.2020; п/д № 61 від 18.08.2020</t>
  </si>
  <si>
    <t>П/д № 48 від 17.08.2020; п/д № 44 від 17.08.2020; п/д № 78 від 28.08.2020</t>
  </si>
  <si>
    <t>П/д № 48 від 18.09.2020; п/д № 44 від 18.09.2020; п/д № 55 від 23.09.2020</t>
  </si>
  <si>
    <t>П/д № 73 від 02.10.2020; п/д № 78 від 02.10.2020; п/д № 91 від 05.10.2020</t>
  </si>
  <si>
    <t>Акт б/н від 30.06.2020 до договору ЦПХ № 4/06-2020  від 05.06.2020</t>
  </si>
  <si>
    <t>Акт б/н від 31.07.2020 до договору ЦПХ № 4/06-2020  від 05.06.2020</t>
  </si>
  <si>
    <t>Акт б/н від 31.08.2020 до договору ЦПХ № 4/06-2020  від 05.06.2020</t>
  </si>
  <si>
    <t>Акт б/н від 30.09.2020 до договору ЦПХ № 4/06-2020  від 05.06.2020</t>
  </si>
  <si>
    <t>Акт б/н від 29.10.2020 до договору ЦПХ № 4/06-2020  від 05.06.2020</t>
  </si>
  <si>
    <t>Соціальні внески з оплати праці ЄСВ 22%</t>
  </si>
  <si>
    <t>п/д № 25 від 17.07.2020; п/д № 26 від 17.07.2020; п/д № 27 від 17.07.2020; п/д  № 28 від 17.07.2020</t>
  </si>
  <si>
    <t>п/д № 47 від 17.08.2020; п/д № 42 від 17.08.2020; п/д № 52 від 17.08.2020; п/д № 51 від 17.08.2020</t>
  </si>
  <si>
    <t>п/д № 47 від 18.09.2020; п/д № 42 від 18.09.2020; п/д № 52 від 18.09.2020; п/д № 51 від 18.09.2020</t>
  </si>
  <si>
    <t>п/д № 71 від 02.10.2020; п/д № 80 від 02.10.2020; п/д № 81 від 02.10.2020; п/д  № 82 від 02.10.2020</t>
  </si>
  <si>
    <t xml:space="preserve">Розрахункова відомість № 1 від 30.06.2020 р. по угодах ЦПХ </t>
  </si>
  <si>
    <t xml:space="preserve">Розрахункова відомість № 2 від 31.07.2020 р. по угодах ЦПХ </t>
  </si>
  <si>
    <t xml:space="preserve">Розрахункова відомість № 3 від 31.08.2020 р. по угодах ЦПХ </t>
  </si>
  <si>
    <t xml:space="preserve">Розрахункова відомість № 4 від 30.09.2020 р. по угодах ЦПХ </t>
  </si>
  <si>
    <t xml:space="preserve">Розрахункова відомість № 5 від 29.10.2020 р. по угодах ЦПХ </t>
  </si>
  <si>
    <t>ГУ ДПУ в Львівській області, 43143039</t>
  </si>
  <si>
    <t>Обладнання, інструменти.                                                               Шатро садове 3,5*3,5м</t>
  </si>
  <si>
    <t>Обладнання, інструменти.                                                               Павільйон розкладний 3*6 м</t>
  </si>
  <si>
    <t>Обладнання, інструменти. Стіл туристичний</t>
  </si>
  <si>
    <t>Обладнання, інструменти.                        УМБ Xiaomi Mi Power Bank 2s 10000 mAh 2xUSB QC2.0 PLM09ZM Silver (VXN4228CN)</t>
  </si>
  <si>
    <t>Обладнання, інструменти.                                                                                      Стіл туристичний</t>
  </si>
  <si>
    <t>п/д № 2 від 23.06.2020</t>
  </si>
  <si>
    <t>п/д № 8 від 24.06.2020</t>
  </si>
  <si>
    <t>ПД № 1 від 23.06.2020</t>
  </si>
  <si>
    <t>Договір в усній формі</t>
  </si>
  <si>
    <t>Видаткова накладна № СФ-000092 від 22.06.2020</t>
  </si>
  <si>
    <t>Видаткова накладна № 1392534 від 25.06.2020</t>
  </si>
  <si>
    <t>Видаткова накладна № 1392801 від 24.06.2020</t>
  </si>
  <si>
    <t>ФОП Щвець Євген Станіславович, 3198819615</t>
  </si>
  <si>
    <t>Ромадіна Олена Андріївна, керівник проекту</t>
  </si>
  <si>
    <t xml:space="preserve"> Первухін Олександр Сергійович, менеджер з маркетингу</t>
  </si>
  <si>
    <t>Ільчишин Богдан Богданович менеджер по роботі з підрядниками (відеопродукт), монтажер</t>
  </si>
  <si>
    <t>Черевко Станіслав Юрійович, менеджер по роботі з підрядниками (відеопродукт), монтажер</t>
  </si>
  <si>
    <t xml:space="preserve">Всього по підрозділу 2 "Соціальні внески": </t>
  </si>
  <si>
    <t>УМБ Xiaomi Mi Power Bank 2s 10000 mAh 2xUSB QC2.0 PLM09ZM Silver (VXN4228CN)</t>
  </si>
  <si>
    <t>ґ</t>
  </si>
  <si>
    <t>стілець розкладний туристичний</t>
  </si>
  <si>
    <t>Шатро садове 3,5*3,5м</t>
  </si>
  <si>
    <t>Павільон розкладний 3*6 м</t>
  </si>
  <si>
    <t>стіл туристичний</t>
  </si>
  <si>
    <t>Стіл Tramp TRF-007</t>
  </si>
  <si>
    <t>Розділ/ІІ
Підрозділ/2
Стаття/2.1
Пункт а</t>
  </si>
  <si>
    <t>Розділ/ІІ
Підрозділ/4
Стаття/4.1
Пункт а</t>
  </si>
  <si>
    <t>Розділ/ІІ
Підрозділ/4
Стаття/4.1
Пункт б</t>
  </si>
  <si>
    <t>Розділ/ІІ
Підрозділ/4
Стаття/4.1
Пункт в</t>
  </si>
  <si>
    <t>Розділ/ІІ
Підрозділ/4
Стаття/4.1
Пункт г'</t>
  </si>
  <si>
    <t>Розділ/ІІ
Підрозділ/5
Стаття/5.1
Пункт б</t>
  </si>
  <si>
    <t>Розділ/ІІ
Підрозділ/4
Стаття/4.1
Пункт д</t>
  </si>
  <si>
    <t>Розділ/ІІ
Підрозділ/5
Стаття/5.1
Пункт в</t>
  </si>
  <si>
    <t>Розділ/ІІ
Підрозділ/5
Стаття/5.1
Пункт г</t>
  </si>
  <si>
    <t>Розділ/ІІ
Підрозділ/5
Стаття/5.1
Пункт г'</t>
  </si>
  <si>
    <t>Розділ/ІІ
Підрозділ/5
Стаття/5.1
Пункт д</t>
  </si>
  <si>
    <t>Розділ/ІІ
Підрозділ/5
Стаття/5.1
Пункт є</t>
  </si>
  <si>
    <t>Розділ/ІІ
Підрозділ/5
Стаття/5.1
Пункт ж</t>
  </si>
  <si>
    <t>Розділ/ІІ
Підрозділ/5
Стаття/5.1
Пункт з</t>
  </si>
  <si>
    <t>Розділ/ІІ
Підрозділ/5
Стаття/5.1
Пункт й</t>
  </si>
  <si>
    <t>Підгорецький замок, с. Підгірці, Бродівський р-н., Львівська область</t>
  </si>
  <si>
    <t>Олеський замок, Львівська область Буський район, смт. Олесько</t>
  </si>
  <si>
    <t>Золочівський замок, вулиця Тернопільська, м. Золочів, Львівська область,</t>
  </si>
  <si>
    <t>Свіржський Замок,  Львівська область Перемишлянський район
с. Свірж</t>
  </si>
  <si>
    <t>Тустань, с. Урич, Сколівський р-н, Львівська обл.</t>
  </si>
  <si>
    <t>Замок Паланок, Закарпатська обл., м. Мукачево</t>
  </si>
  <si>
    <t>Білгород-Дністровська фортеця, Одеська обл., м.Білгород_Дністровський, вул.Адмірала Ушакова 2в</t>
  </si>
  <si>
    <t>Кам'янець-Подільська Фортеця, Хмельницька обл., м.Кам'янець-Подільський</t>
  </si>
  <si>
    <t>Невицький замок, Ужгородський р-н, біля с.Кам'яниця (руїни)</t>
  </si>
  <si>
    <t>Хотинська Фортеця, Чернівецька обл., м.Хотин</t>
  </si>
  <si>
    <t>Державний історико-архітектурний заповідний "Хотинська фортеця", 25811053</t>
  </si>
  <si>
    <t>Акт прийому-передачі наданих послуг від 13.09.2020</t>
  </si>
  <si>
    <t>П/д № 85 від 28.09.2020</t>
  </si>
  <si>
    <t>й</t>
  </si>
  <si>
    <t>Львівська націанльна галерея мистецтв імені Б.Г.Возницького, 02223750</t>
  </si>
  <si>
    <t>Договір б/н від 09.09.2020</t>
  </si>
  <si>
    <t>Акт прийому-передачі наданих послуг від 28.06.2020</t>
  </si>
  <si>
    <t>п/д № 72 від 28.08.2020</t>
  </si>
  <si>
    <t>г'</t>
  </si>
  <si>
    <t>П</t>
  </si>
  <si>
    <t>і</t>
  </si>
  <si>
    <t>Розділ/ІІ
Підрозділ/7
Стаття/7.3
Пункт а</t>
  </si>
  <si>
    <t>Антисептики</t>
  </si>
  <si>
    <t>Одноразові рукавички</t>
  </si>
  <si>
    <t>ТОВ "Веселка-Л", 39578246</t>
  </si>
  <si>
    <t>Договір № 23/06-2020 від 23.06.2020</t>
  </si>
  <si>
    <t>Видаткова накладна № 21547 від 23.06.2020</t>
  </si>
  <si>
    <t>Видаткова накладна № 21549 від 23.06.2020</t>
  </si>
  <si>
    <t>п/д № 6 від 24.06.2020</t>
  </si>
  <si>
    <t>п/д № 7 від 24.06.2020</t>
  </si>
  <si>
    <t>упаковка</t>
  </si>
  <si>
    <t>п/д № 70 від 28.08.2020</t>
  </si>
  <si>
    <t>Базовий комплект сценічного звуку</t>
  </si>
  <si>
    <t>а1</t>
  </si>
  <si>
    <t xml:space="preserve">Модуль лінійного масиву RCF HDL-20a </t>
  </si>
  <si>
    <t>а2</t>
  </si>
  <si>
    <t xml:space="preserve">Активний сабвуфер RCF 8004-AS </t>
  </si>
  <si>
    <t>а3</t>
  </si>
  <si>
    <t>Мікшерний пульт Bheringer X32 rack</t>
  </si>
  <si>
    <t xml:space="preserve">Базовий комплект світла </t>
  </si>
  <si>
    <t>б1</t>
  </si>
  <si>
    <t>Прожектор лінійний Fractal Lights LED BAR 24x3W</t>
  </si>
  <si>
    <t>б2</t>
  </si>
  <si>
    <t xml:space="preserve">Прожектор діодний Martin RUSH Par1 </t>
  </si>
  <si>
    <t>б3</t>
  </si>
  <si>
    <t>Інтерфейс DMX 512 SunLite Suite 2 BC</t>
  </si>
  <si>
    <t>б4</t>
  </si>
  <si>
    <t>Сценічний подіум Prolyte StageDex 200x100см 4x3</t>
  </si>
  <si>
    <t>б5</t>
  </si>
  <si>
    <t>монтаж, налаштування</t>
  </si>
  <si>
    <t>днів</t>
  </si>
  <si>
    <t xml:space="preserve">Базовий комплект діджейського обладнання </t>
  </si>
  <si>
    <t>г1</t>
  </si>
  <si>
    <t>Мікшерний пульт Pioneer DJM-2000</t>
  </si>
  <si>
    <t>г2</t>
  </si>
  <si>
    <t xml:space="preserve">Дека Pioneer CDJ-2000NXS2 </t>
  </si>
  <si>
    <t>г3</t>
  </si>
  <si>
    <t>Вініловий програвач Technics-1210MK5</t>
  </si>
  <si>
    <t>Пересувна телевізійна станція, для забеспечення прямого ефіру(без урахування камер та забеспечення інтернетом)</t>
  </si>
  <si>
    <t xml:space="preserve">Точка зйомки, 5 точок зйомки
</t>
  </si>
  <si>
    <t>д1</t>
  </si>
  <si>
    <t xml:space="preserve">Камера Sony A7RII </t>
  </si>
  <si>
    <t>д2</t>
  </si>
  <si>
    <t>Об'єктив Sony FE</t>
  </si>
  <si>
    <t>д3</t>
  </si>
  <si>
    <t>Стабілізатор  Dji Ronin</t>
  </si>
  <si>
    <t>д4</t>
  </si>
  <si>
    <t>Накамерний монітор Small HD</t>
  </si>
  <si>
    <t>Аерозйомка Квадрокоптер</t>
  </si>
  <si>
    <t>Квадрокоптер DjI Phantom4 Pro+ V2.0</t>
  </si>
  <si>
    <t>Квадрокоптер DjI Mavic 2 Zoom</t>
  </si>
  <si>
    <t xml:space="preserve">Мобільна, супутникова установка 20/5 мб/с </t>
  </si>
  <si>
    <t>Генератор</t>
  </si>
  <si>
    <t>Розділ/ІІ
Підрозділ/5
Стаття/5.2
Пункт а1</t>
  </si>
  <si>
    <t>Розділ/ІІ
Підрозділ/5
Стаття/5.2
Пункт а2</t>
  </si>
  <si>
    <t>Розділ/ІІ
Підрозділ/5
Стаття/5.2
Пункт а3</t>
  </si>
  <si>
    <t xml:space="preserve">Оренда техніки, обладнання та інструменту.                                                                        Базовий комплект сценічного звуку.                                                         Модуль лінійного масиву RCF HDL-20a </t>
  </si>
  <si>
    <t xml:space="preserve">Оренда техніки, обладнання та інструменту.                                                                        Базовий комплект сценічного звуку.                                        Активний сабвуфер RCF 8004-AS </t>
  </si>
  <si>
    <t>Оренда техніки, обладнання та інструменту.                                                                        Базовий комплект сценічного звуку                                                                             . Мікшерний пульт Bheringer X32 rack</t>
  </si>
  <si>
    <t>ТзОВ "ФЕТСАУНД", 42577483</t>
  </si>
  <si>
    <t>Договір № 23-06-2020 від 24.06.2020</t>
  </si>
  <si>
    <t>Розділ/ІІ
Підрозділ/5
Стаття/5.2
Пункт б1</t>
  </si>
  <si>
    <t>Розділ/ІІ
Підрозділ/5
Стаття/5.2
Пункт б2</t>
  </si>
  <si>
    <t>Розділ/ІІ
Підрозділ/5
Стаття/5.2
Пункт б3</t>
  </si>
  <si>
    <t>Розділ/ІІ
Підрозділ/5
Стаття/5.2
Пункт б4</t>
  </si>
  <si>
    <t>Розділ/ІІ
Підрозділ/5
Стаття/5.2
Пункт б5</t>
  </si>
  <si>
    <t>Оренда техніки, обладнання та інструменту.                                                                              Базовий комплект світла.                                                            Прожектор лінійний Fractal Lights LED BAR 24x3W</t>
  </si>
  <si>
    <t xml:space="preserve">Оренда техніки, обладнання та інструменту.                                                                              Базовий комплект світла.                                                            Прожектор діодний Martin RUSH Par1 </t>
  </si>
  <si>
    <t>Оренда техніки, обладнання та інструменту.                                                                              Базовий комплект світла.                                                            Інтерфейс DMX 512 SunLite Suite 2 BC</t>
  </si>
  <si>
    <t>Оренда техніки, обладнання та інструменту.                                                                              Базовий комплект світла.                                                            Сценічний подіум Prolyte StageDex 200x100см 4x3</t>
  </si>
  <si>
    <t>Оренда техніки, обладнання та інструменту.                                                                              Базовий комплект світла.                                                            монтаж, налаштування послуги</t>
  </si>
  <si>
    <t>Оренда техніки, обладнання та інструменту.                                                        Базовий комплект діджейського обладнання.                                                                      Мікшерний пульт Pioneer DJM-2000</t>
  </si>
  <si>
    <t>Розділ/ІІ
Підрозділ/5
Стаття/5.2
Пункт г1</t>
  </si>
  <si>
    <t>Розділ/ІІ
Підрозділ/5
Стаття/5.2
Пункт г2</t>
  </si>
  <si>
    <t>Розділ/ІІ
Підрозділ/5
Стаття/5.2
Пункт г3</t>
  </si>
  <si>
    <t xml:space="preserve">Оренда техніки, обладнання та інструменту.                                                        Базовий комплект діджейського обладнання.                                                                 Дека Pioneer CDJ-2000NXS2 </t>
  </si>
  <si>
    <t>Оренда техніки, обладнання та інструменту.                                                        Базовий комплект діджейського обладнання.                                                                 Вініловий програвач Technics-1210MK5</t>
  </si>
  <si>
    <t>Розділ/ІІ
Підрозділ/14
Стаття/14.4
Пункт к</t>
  </si>
  <si>
    <t>Звукорежисер на майданчику</t>
  </si>
  <si>
    <t>Світлорежисер</t>
  </si>
  <si>
    <t>Інші прямі витрати                                                              Звукорежисер на майданчику</t>
  </si>
  <si>
    <t>Інші прямі витрати                                                                 Світлорежисер</t>
  </si>
  <si>
    <t>к</t>
  </si>
  <si>
    <t xml:space="preserve">заходи </t>
  </si>
  <si>
    <t>л</t>
  </si>
  <si>
    <t>Договір № 5/06-2020 від 05.06.2020</t>
  </si>
  <si>
    <t>ФОП Швабська Л.В., 2568822166</t>
  </si>
  <si>
    <t>Договір № 4117 від 23.07.2020</t>
  </si>
  <si>
    <t>Послуги Internet (супутниковий інтернет)</t>
  </si>
  <si>
    <t>подій</t>
  </si>
  <si>
    <t>Забезпечення індивідуальної мистецької д-ті</t>
  </si>
  <si>
    <t>Супровід проведення заходів</t>
  </si>
  <si>
    <t>Режисер прямого ефіру</t>
  </si>
  <si>
    <t>Дрон оператор</t>
  </si>
  <si>
    <t>ї</t>
  </si>
  <si>
    <t>Відеооператор</t>
  </si>
  <si>
    <t>Звукорежисер, інженер прямого ефіру</t>
  </si>
  <si>
    <t>Оренда легкового автомобіля  (автоперевезення для учасників команди проекту для тестування знімальних локацій за межами міста)</t>
  </si>
  <si>
    <t>км</t>
  </si>
  <si>
    <t>а4</t>
  </si>
  <si>
    <t>а5</t>
  </si>
  <si>
    <t>а6</t>
  </si>
  <si>
    <t>а7</t>
  </si>
  <si>
    <t>а8</t>
  </si>
  <si>
    <t>а9</t>
  </si>
  <si>
    <t>а10</t>
  </si>
  <si>
    <t>Оренда мікроавтобус, Мерседес Спринтер (автоперевезення для виїзду команди проекту на локації за межами міста)</t>
  </si>
  <si>
    <t>Оренда мікроавтобус, Мерседес Спринтер (автоперевезення для виїзду команди проекту на локації за межами міста):  м. Львів - с. Свірж - м. Львів 50 км + 50 км = 100 км</t>
  </si>
  <si>
    <t>Оренда мікроавтобус, Мерседес Спринтер (автоперевезення для виїзду команди проекту на локації за межами міста):  м. Львів - смт. Олеськів - м. Львів 90 км + 90 км = 250 км</t>
  </si>
  <si>
    <t>Оренда мікроавтобус, Мерседес Спринтер (автоперевезення для виїзду команди проекту на локації за межами міста):  м. Львів - м.Золочів - м. Львів 80 км + 80 км = 160 км</t>
  </si>
  <si>
    <t>б6</t>
  </si>
  <si>
    <t>б7</t>
  </si>
  <si>
    <t>б8</t>
  </si>
  <si>
    <t>б9</t>
  </si>
  <si>
    <t>б10</t>
  </si>
  <si>
    <t>Оренда автобуса Неоплан (1 машини) пасажироміскість до 50 осіб (пасажирські автоперевезення на локації за межі міста гостей івентів)</t>
  </si>
  <si>
    <t>в1</t>
  </si>
  <si>
    <t>в2</t>
  </si>
  <si>
    <t>в3</t>
  </si>
  <si>
    <t>в4</t>
  </si>
  <si>
    <t>в5</t>
  </si>
  <si>
    <t>Вантажні перевезення  мікроавтобус, Мерседес Спринтер (2 машини)</t>
  </si>
  <si>
    <t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с. Тустань - м. Львів;  130 км + 130 км = 260 км; 260км х 2 машини = 520км</t>
  </si>
  <si>
    <t>г4</t>
  </si>
  <si>
    <t>г5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</si>
  <si>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м. Золочів - м. Львів;  80 км + 80 км = 160 км; 160км х 2 машини = 320км </t>
  </si>
  <si>
    <t>г6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</si>
  <si>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Львів - м. Кам'янець-Подільський - м. Львів 320 км + 320 км = 640 км; 640км х 2 машини = 1280км </t>
  </si>
  <si>
    <t>г7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</si>
  <si>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 - м. Мукачево - м.Львів 250 км + 250 км = 500 км; 500км х 2 машини = 1000км </t>
  </si>
  <si>
    <t>г9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</si>
  <si>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м. Хотин - м. Львів 310 км + 310 км = 620 км; 620км х 2 машини = 1240км </t>
  </si>
  <si>
    <t>г10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</si>
  <si>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Ужгород,с.Кам'янка - м. Львів 300 км + 300 км = 600 км; 600км х 2 машини = 1200км </t>
  </si>
  <si>
    <t>г11</t>
  </si>
  <si>
    <t>кава-брейк для 25 осіб на 5 івентів</t>
  </si>
  <si>
    <t>обід для 25 осіб на 5 івентів</t>
  </si>
  <si>
    <t>Зовнішній жорсткий диск Western Digital 2.5" 2TB (WDBU6Y0020BBK-WESN)</t>
  </si>
  <si>
    <t>Нанесення логотопів, мерч на засоби особистого захисту (маски)</t>
  </si>
  <si>
    <t>розробка макету для друку банера</t>
  </si>
  <si>
    <t>відеофіксація</t>
  </si>
  <si>
    <t>роликів</t>
  </si>
  <si>
    <t>доповнена реальність для Невицького замку</t>
  </si>
  <si>
    <t>Розробка бренд-буку</t>
  </si>
  <si>
    <t>рекламні витрати, (Facebook,YouTube,Instagram)</t>
  </si>
  <si>
    <t>SMM, SO (SEO), копірайтинг (Facebook,YouTube,Instagram)</t>
  </si>
  <si>
    <t>послуги з налаштування таргетингу (Facebook,YouTube,Instagram)</t>
  </si>
  <si>
    <t>Спецпроект "СЛУХ" медіа</t>
  </si>
  <si>
    <t>публікацій в ЗМІ</t>
  </si>
  <si>
    <t>Монтаж автер-муві роликів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</si>
  <si>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с. Свірж - м. Львів 50 км + 50 км = 100 км; в тому числі простій 195,00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</si>
  <si>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с. Підгірці - м. Львів 100 км + 100 км = 200 км, в тому простій = 390,00 грн.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</si>
  <si>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с. Тустань - м. Львів 130 км + 130 км = 260 км, в тому числі простій = 507,00 грн.</t>
  </si>
  <si>
    <t xml:space="preserve">Оренда легкового автомобіля  (автоперевезення для учасників команди проекту для тестування знімальних локацій за межами міста): м. Львів - смт. Олесько - м. Львів 90 км + 90 км = 180 км, в тому числі простій 351,00 грн. </t>
  </si>
  <si>
    <t xml:space="preserve">Оренда легкового автомобіля  (автоперевезення для учасників команди проекту для тестування знімальних локацій за межами міста): м. Львів - м. Золочів - м. Львів 80 км + 80 км = 160 км, в тому числі простій 312,00 грн. </t>
  </si>
  <si>
    <t xml:space="preserve">Оренда легкового автомобіля  (автоперевезення для учасників команди проекту для тестування знімальних локацій за межами міста): м. Львів - м. Кам'янець-Подільський - м. Львів 320 км + 320 км = 640 км, в тому числі простій 1248,00 грн. </t>
  </si>
  <si>
    <t>Оренда легкового автомобіля  (автоперевезення для учасників команди проекту для тестування знімальних локацій за межами міста): м. Львів  - м. Мукачево - м.Львів 250 км + 250 км = 500 км, в тому числі простій 975,00 грн.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</si>
  <si>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м. Хотин - м. Львів 310 км + 310 км = 620 км, в тому числі простій 1209,00 грн.</t>
  </si>
  <si>
    <t xml:space="preserve">Оренда легкового автомобіля  (автоперевезення для учасників команди проекту для тестування знімальних локацій за межами міста): м. Львів - Ужгород, с. Кам'яниця - м. Львів 300 км + 300 км = 600 км, в тому числі простій 1170,00 грн. </t>
  </si>
  <si>
    <t xml:space="preserve">Оренда легкового автомобіля  (автоперевезення для учасників команди проекту для тестування знімальних локацій за межами міста): м. м. Львів - Білгород-Дністровський - м. Львів 800 км + 800 км = 1600 км, в тому числі простій 3120,00 грн. </t>
  </si>
  <si>
    <t>ТОВ "ЕТЕР ГРУП",  код 42586896</t>
  </si>
  <si>
    <t>Договір № 22/06/20 від 22.06.2020</t>
  </si>
  <si>
    <t>Розділ/ІІ
Підрозділ/5
Стаття/5.2
Пункт г'</t>
  </si>
  <si>
    <t>Розділ/ІІ
Підрозділ/5
Стаття/5.2
Пункт д3</t>
  </si>
  <si>
    <t>Пересувна телевізійна станція, для забеспечення прямого ефіру(без урахування камер та забезпечення інтернетом)</t>
  </si>
  <si>
    <t>Розділ/ІІ
Підрозділ/5
Стаття/5.2
Пункт є1</t>
  </si>
  <si>
    <t>Розділ/ІІ
Підрозділ/5
Стаття/5.2
Пункт д4</t>
  </si>
  <si>
    <t>Розділ/ІІ
Підрозділ/5
Стаття/5.2
Пункт є2</t>
  </si>
  <si>
    <t>Розділ/ІІ
Підрозділ/4
Стаття/14.1
Пункт а</t>
  </si>
  <si>
    <t>Розділ/ІІ
Підрозділ/14
Стаття/14.4
Пункт л</t>
  </si>
  <si>
    <t>Розділ/ІІ
Підрозділ/14
Стаття/14.4
Пункт г</t>
  </si>
  <si>
    <t>АТ КБ  "Приватбанк" Західне ГРУ</t>
  </si>
  <si>
    <t>Розділ/ІІ
Підрозділ/14
Стаття/14.4
Пункт є</t>
  </si>
  <si>
    <t>ФОП Ачілов Олег Муратович, ід. номер 2876404694</t>
  </si>
  <si>
    <t>Договір № 12/08-2020 від 12.08.2020</t>
  </si>
  <si>
    <t>Акт прийому-передачі наданих послуг від 16.08.2020</t>
  </si>
  <si>
    <t>п/д 67 від 30.09.2020</t>
  </si>
  <si>
    <t>Акт прийому-передачі наданих послуг від 27.09.2020</t>
  </si>
  <si>
    <t>п/д 65 від 29.09.2020</t>
  </si>
  <si>
    <t>ФОП Філоненко Олександр Миколайович, 3085826830</t>
  </si>
  <si>
    <t>ФОП Юрчук Михайло Володимирович, 2949708539</t>
  </si>
  <si>
    <t>Договір № 24/09-2020  від 24.09-2020</t>
  </si>
  <si>
    <t>Договір № 2/07-2020 від 23.07.2020</t>
  </si>
  <si>
    <t>Акт прийому-передачі наданих послуг від 26.07.2020</t>
  </si>
  <si>
    <t>п/д 90 від 11.09.2020</t>
  </si>
  <si>
    <t>ФОП Вішневський Юргіс Володимирович, 3217018834</t>
  </si>
  <si>
    <t xml:space="preserve">Договір № 4/07-2020 від 31.07.2020 </t>
  </si>
  <si>
    <t>Акт прийому-передачі наданих послуг від 31.07.2020</t>
  </si>
  <si>
    <t>п/д 53 від 18.09.2020</t>
  </si>
  <si>
    <t>ФОП Павленко Олександр Борисович, 3036309951</t>
  </si>
  <si>
    <t>Договір № 10/09-2020 від 10.09.2020</t>
  </si>
  <si>
    <t>п/д 88 від 14.09.2020</t>
  </si>
  <si>
    <t>ФОП Балог Михайло Оттович, 3136600417</t>
  </si>
  <si>
    <t>Акт прийому-передачі наданих послуг від 19.07.2020</t>
  </si>
  <si>
    <t>п/д 31 від 17.07.2020</t>
  </si>
  <si>
    <t>Розділ/ІІ
Підрозділ/13
Пункт а</t>
  </si>
  <si>
    <t>Розділ/ІІ
Підрозділ/13
Пункт б</t>
  </si>
  <si>
    <t>Розділ/ІІ
Підрозділ/13
Пункт в</t>
  </si>
  <si>
    <t>ТОВ "Консалтингова група "Проаудит"</t>
  </si>
  <si>
    <t>ФОП Пеций ДмитроІванович, 2599613212</t>
  </si>
  <si>
    <t>Акт прийому-передачі наданих послуг від 30.06.2020; акт прийому-передачі наданих послуг від 31.07.2020; акт прийому-передачі наданих послуг від 31.08.2020; акт прийому-передачі наданих послуг від 30.09.2020; акт прийому-передачі наданих послуг від 29.10.2020</t>
  </si>
  <si>
    <t>Оренда мікроавтобус, Мерседес Спринтер (автоперевезення для виїзду команди проекту на локації за межами міста):  м. Львів - с. Тустань - м. Львів 130 км + 130 км = 260 км, в тому числі простій =120,00 грн.</t>
  </si>
  <si>
    <t>Оренда мікроавтобус, Мерседес Спринтер (автоперевезення для виїзду команди проекту на локації за межами міста):  м. Львів - смт. Олеськів - м. Львів 90 км + 90 км = 250 км, в тому числі простій 460,00 грн.</t>
  </si>
  <si>
    <t>Оренда мікроавтобус, Мерседес Спринтер (автоперевезення для виїзду команди проекту на локації за межами міста):  м. Львів - м.Золочів - м. Львів 80 км + 80 км = 160 км, в тому числі 420,00 грн. простій</t>
  </si>
  <si>
    <t>Оренда мікроавтобус, Мерседес Спринтер (автоперевезення для виїзду команди проекту на локації за межами міста):м. Львів - м. Кам'янець-Подільський - м. Львів 320 км + 320 км = 640 км, в тому числі простій 1728,00 грн.</t>
  </si>
  <si>
    <t>Оренда мікроавтобус, Мерседес Спринтер (автоперевезення для виїзду команди проекту на локації за межами міста): м. Львів - м. Хотин - м. Львів 310 км + 310 км = 620 км, в тому числі простій 1674,00 грн.</t>
  </si>
  <si>
    <t>Оренда мікроавтобус, Мерседес Спринтер (автоперевезення для виїзду команди проекту на локації за межами міста): м. Львів  - м. Мукачево - м.Львів 250 км + 250 км = 500 км,  в тому числі простій 1350,00 грн.</t>
  </si>
  <si>
    <t>Оренда мікроавтобус, Мерседес Спринтер (автоперевезення для виїзду команди проекту на локації за межами міста):  м. Львів - Ужгород,с.Кам'яниця - м. Львів 300 км + 300 км = 600 км, в тому числі простій 1600,00 грн.</t>
  </si>
  <si>
    <t>Оренда мікроавтобус, Мерседес Спринтер (автоперевезення для виїзду команди проекту на локації за межами міста):  м. Львів - Білгород-Дністровський - м. Львів 800 км + 800 км = 1600 км, в тому числі простій 4320,00 грн.</t>
  </si>
  <si>
    <t xml:space="preserve">Оренда мікроавтобус, Мерседес Спринтер (автоперевезення для виїзду команди проекту на локації за межами міста):  м. Львів - с. Підгірці - м. Львів                                100 км + 100 км = 200 км, в тому числі простій 200,00 грн. </t>
  </si>
  <si>
    <t>Оренда автобуса Неоплан пасажироміскість до 50 осіб (пасажирські автоперевезення на локації за межі міста акторів):    м. Львів - с. Підгірці - м. Львів 100 км + 100 км = 200 км;  в тому числі простій 1110,00 грн.</t>
  </si>
  <si>
    <t>Оренда автобуса Неоплан пасажироміскість до 50 осіб (пасажирські автоперевезення на локації за межі міста акторів):    м. Львів - смт. Олесько - м. Львів 90 км + 90 км = 180 км; в тому числі простій 999,00 грн.</t>
  </si>
  <si>
    <t>Оренда автобуса Неоплан пасажироміскість до 50 осіб (пасажирські автоперевезення на локації за межі міста акторів):    м. Львів - с. Свірж - м. Львів 50 км + 50 км = 100 км; в тому числі простій 555,00 грн.</t>
  </si>
  <si>
    <t>Оренда автобуса Неоплан пасажироміскість до 50 осіб (пасажирські автоперевезення на локації за межі міста акторів):    м. Львів - с.  Тустань - м. Львів 130 км + 130 км = 260 км; в тому числі простій 1443,00 грн.</t>
  </si>
  <si>
    <t>Оренда автобуса Неоплан пасажироміскість до 50 осіб (пасажирські автоперевезення на локації за межі міста акторів):    м. Львів - м. Золочів - м. Львів 80 км + 80 км = 160 км; в тому числі простій 888,00 грн.</t>
  </si>
  <si>
    <t xml:space="preserve">Оренда вантажного автотранспорту ( 2 машини) для перевезення обладнання, техніки, реквізиту тощо на локації за межами міста для проведення івентів:  м. Львів - смт. Олесько - м. Львів;  90 км + 90 км = 180 км; 180км х 2 машини = 360км </t>
  </si>
  <si>
    <t>ГО "Фонд сприяння молоді та спорту "Олімп"</t>
  </si>
  <si>
    <t>Склав Швабська Л.В.</t>
  </si>
  <si>
    <t>бухгалтер проекту</t>
  </si>
  <si>
    <t>Акт прийому-передачі наданих послуг від 29.10.2020</t>
  </si>
  <si>
    <t>Договір № 6/06-2020 від 05.06.2020</t>
  </si>
  <si>
    <t>Договір приєднання, який укладається в порядку, встановленому ст.634 Цивільного кодексу України.</t>
  </si>
  <si>
    <t>Банківскі виписки за період з 05.06.2020 по29.10.2020</t>
  </si>
  <si>
    <t>ФОП Топольська Анастасія Олександрівна</t>
  </si>
  <si>
    <t>п/д №5 від 26.06.2020</t>
  </si>
  <si>
    <t>Договір № 07/06-2020 від 22.06.2020</t>
  </si>
  <si>
    <t>Договір № 1/7-2020 від 1.07.2020</t>
  </si>
  <si>
    <t>Розділ/ІІ
Підрозділ/14
Стаття/14.4
Пункт з</t>
  </si>
  <si>
    <t>Розділ/ІІ
Підрозділ/14
Стаття/14.4
Пункт і</t>
  </si>
  <si>
    <t>Розділ/ІІ
Підрозділ/14
Стаття/14.4
Пункт ї</t>
  </si>
  <si>
    <t>Розділ/ІІ
Підрозділ/14
Стаття/14.4
Пункт й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</si>
  <si>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с. Підгірці - м. Львів 100 км + 100 км = 200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</si>
  <si>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с. Свірж - м. Львів 50 км + 50 км = 100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</si>
  <si>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с. Тустань - м. Львів 130 км + 130 км = 260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</si>
  <si>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смт. Олеськ - м. Львів 90 км + 90 км = 180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</si>
  <si>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м. Золочів - м. Львів 80 км + 80 км = 160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</si>
  <si>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м. Кам'янець-Подільський - м. Львів 320 км + 320 км = 640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</si>
  <si>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 - м. Мукачево - м.Львів 250 км + 250 км = 500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</si>
  <si>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м. Хотин - м. Львів 310 км + 310 км = 620 км</t>
  </si>
  <si>
    <t>Оренда легкового автомобіля  (автоперевезення для учасників команди проекту для тестування знімальних локацій за межами міста): м. Львів - Ужгород,с.Кам'янка - м. Львів 300 км + 300 км = 600 км</t>
  </si>
  <si>
    <t>Оренда легкового автомобіля  (автоперевезення для учасників команди проекту для тестування знімальних локацій за межами міста): м. м. Львів - Білгород-Дністровський - м. Львів 800 км + 800 км = 1600 км</t>
  </si>
  <si>
    <t>Розділ/ІІ
Підрозділ/5
Стаття/5.3
Пункт а1</t>
  </si>
  <si>
    <t>Розділ/ІІ
Підрозділ/5
Стаття/5.3
Пункт а2</t>
  </si>
  <si>
    <t>Розділ/ІІ
Підрозділ/5
Стаття/5.3
Пункт а3</t>
  </si>
  <si>
    <t>Акт б/н від 21.06.2020</t>
  </si>
  <si>
    <t>Акт б/н від 09.10.2020</t>
  </si>
  <si>
    <t>Акт б/н від 05.07.2020</t>
  </si>
  <si>
    <t>Акт б/н від 29.09.2020</t>
  </si>
  <si>
    <t>Акт б/н від 17.09.2020</t>
  </si>
  <si>
    <t>Акт б/н від 28.07.2020</t>
  </si>
  <si>
    <t>ФОП Петришин Андрій Йосипович 2594016556</t>
  </si>
  <si>
    <t>Акт б/н від 26.08.2020</t>
  </si>
  <si>
    <t>Договір № 04/09-2020 від 04.09.2020</t>
  </si>
  <si>
    <t>Акт б/н від 04.09.2020</t>
  </si>
  <si>
    <t>Акт б/н від 22.07.2020</t>
  </si>
  <si>
    <t>Акт б/н від 08.08.2020</t>
  </si>
  <si>
    <t>Акт б/н від 28.06.2020</t>
  </si>
  <si>
    <t>Акт б/н 18.10.2020</t>
  </si>
  <si>
    <t>Акт б/н від 19.07.2020</t>
  </si>
  <si>
    <t>Акт б/н від 04.10.2020</t>
  </si>
  <si>
    <t>п/д № 70 від 02.10.2020</t>
  </si>
  <si>
    <t>Акт б/н від 27.09.2020</t>
  </si>
  <si>
    <t>п/д № 58 від 24.09.2020</t>
  </si>
  <si>
    <t>Розділ/ІІ
Підрозділ/7
Стаття/7.2
Пункт а</t>
  </si>
  <si>
    <t>Розділ/ІІ
Підрозділ/8
Стаття/8.1
Пункт б</t>
  </si>
  <si>
    <t>Розділ/ІІ
Підрозділ/8
Стаття/8.1
Пункт є</t>
  </si>
  <si>
    <t>Розділ/ІІ
Підрозділ/9
Пункт є</t>
  </si>
  <si>
    <t>Розділ/ІІ
Підрозділ/9
Пункт е</t>
  </si>
  <si>
    <t>Розділ/ІІ
Підрозділ/9
Пункт д</t>
  </si>
  <si>
    <t>Розділ/ІІ
Підрозділ/9
Пункт г'</t>
  </si>
  <si>
    <t>Розділ/ІІ
Підрозділ/9
Пункт в</t>
  </si>
  <si>
    <t>Розділ/ІІ
Підрозділ/9
Пункт г</t>
  </si>
  <si>
    <t>Розділ/ІІ
Підрозділ/10
Пункт а</t>
  </si>
  <si>
    <t>Розділ/ІІ
Підрозділ/10
Пункт б</t>
  </si>
  <si>
    <t>Розділ/ІІ
Підрозділ/14
Стаття/14.4
Пункт б</t>
  </si>
  <si>
    <t xml:space="preserve">Оренда автобуса Неоплан пасажироміскість до 50 осіб (пасажирські автоперевезення на локації за межі міста акторів):    м. Львів - с. Підгірці - м. Львів 100 км + 100 км = 200 км;  </t>
  </si>
  <si>
    <t xml:space="preserve">Оренда автобуса Неоплан пасажироміскість до 50 осіб (пасажирські автоперевезення на локації за межі міста акторів):    м. Львів - с. Свірж - м. Львів 50 км + 50 км = 100 км; </t>
  </si>
  <si>
    <t xml:space="preserve">Оренда автобуса Неоплан пасажироміскість до 50 осіб (пасажирські автоперевезення на локації за межі міста акторів):    м. Львів - с.  Тустань - м. Львів 130 км + 130 км = 260 км; </t>
  </si>
  <si>
    <t xml:space="preserve">Оренда автобуса Неоплан пасажироміскість до 50 осіб (пасажирські автоперевезення на локації за межі міста акторів):    м. Львів - м. Золочів - м. Львів 80 км + 80 км = 160 км; </t>
  </si>
  <si>
    <t>Розділ/ІІ
Підрозділ/5
Стаття/5.3
Пункт в1</t>
  </si>
  <si>
    <t>Розділ/ІІ
Підрозділ/5
Стаття/5.3
Пункт в2</t>
  </si>
  <si>
    <t>Розділ/ІІ
Підрозділ/5
Стаття/5.3
Пункт в3</t>
  </si>
  <si>
    <t>Розділ/ІІ
Підрозділ/5
Стаття/5.3
Пункт в4</t>
  </si>
  <si>
    <t>Розділ/ІІ
Підрозділ/5
Стаття/5.3
Пункт в5</t>
  </si>
  <si>
    <t>Складові частини Спецпроекту "СЛУХ" медіа</t>
  </si>
  <si>
    <t>п/д № 64 від 06.10.2020</t>
  </si>
  <si>
    <t>п/д № 95 від 08.10.2020</t>
  </si>
  <si>
    <t>ТОВ "Бас Тревел Системс", 42793430</t>
  </si>
  <si>
    <t xml:space="preserve">Оренда автобуса Неоплан пасажироміскість до 50 осіб (пасажирські автоперевезення на локації за межі міста акторів):    м. Львів - смт. Олесько - м. Львів 90 км + 90 км = 180 км; </t>
  </si>
  <si>
    <t>Акт б/н від 18.10.2020</t>
  </si>
  <si>
    <t>п/д 84 від 02.10.2020</t>
  </si>
  <si>
    <t>п/д 85 від 02.10.2020</t>
  </si>
  <si>
    <t>п/д 86 від 02.10.2020</t>
  </si>
  <si>
    <t>п/д 87 від 02.10.2020</t>
  </si>
  <si>
    <t>п/д 88 від 02.10.2020</t>
  </si>
  <si>
    <t>ТОВ "Розетка.УА", 37193071</t>
  </si>
  <si>
    <t>Видаткова накладна № 1980913 від 25.09.2020, акт надання послуг № 1980913 від 25.09.2020</t>
  </si>
  <si>
    <t>п/д № 60 від 24.9.2020</t>
  </si>
  <si>
    <t>Договір укладено в усній формі</t>
  </si>
  <si>
    <t>ФОП Романів Любов Петрівна, 211550287</t>
  </si>
  <si>
    <t>Договір № 15/06/20 від 15.06.2020</t>
  </si>
  <si>
    <t>Видаткова накладна № 4 від 22.06.2020</t>
  </si>
  <si>
    <t>п/д № 3 від 23.06.2020</t>
  </si>
  <si>
    <t>ФОП Ліванов Олександр Володимирович, 3179610774</t>
  </si>
  <si>
    <t>Складова частина публікацій в ЗМІ</t>
  </si>
  <si>
    <t>ФОП Турко Наталія Євгеніївна, 3290303505</t>
  </si>
  <si>
    <t>ФОП Соболь Оксана Іванівна, 3215906562</t>
  </si>
  <si>
    <t>п/д № 128 від 13.10.2020</t>
  </si>
  <si>
    <t>п/д № 127 від 13.10.2020</t>
  </si>
  <si>
    <t>п/д № 32 від 17.07.2020,                                п/д № 71 від 28.08.2020                               п/д № 129 від 13.10.2020</t>
  </si>
  <si>
    <t>П/д № 99 від 12.10.2020; п/д № 103 від 12.10.2020; п/д № 118 від 12.10.2020</t>
  </si>
  <si>
    <t>П/д  № 100 від 12.10.2020; п/д № 105 від 12.10.2020, п/д № 117 від 12.10.2020</t>
  </si>
  <si>
    <t>П/д № 102 від 12.10.2020; п/д № 104 від 12.10.2020; п/д № 119 від 12.10.2020</t>
  </si>
  <si>
    <t>П/д № 101 від 12.10.2020; п/д № 106 від 12.10.2020; п/д № 116 від 12.10.2020</t>
  </si>
  <si>
    <t>п/д № 107 від 12.10.2020; п/д № 108 від 12.10.2020; п/д № 109 від 12.10.2020; п/д  № 110 від 12.10.2020</t>
  </si>
  <si>
    <t>п/д № 130 від 13.10.2020</t>
  </si>
  <si>
    <t xml:space="preserve"> п/д 29 від 17.07.2020; п/д  № 80  від 02.09.2020; п/д № 96 від 08.10.2020; п/д № 131 від 13.10.2020</t>
  </si>
  <si>
    <t>П/д № 133  від 15.10.2020</t>
  </si>
  <si>
    <t>п/д № 134 від 15.10.2020</t>
  </si>
  <si>
    <t>п/д № 135 від 15.10.2020</t>
  </si>
  <si>
    <t>П/Д № 136 від 15.10.2020</t>
  </si>
  <si>
    <t>п/д № 82 від 02.09.2020</t>
  </si>
  <si>
    <t>ФОП Альбокрінов Олексій Анатолійович,     2897721899</t>
  </si>
  <si>
    <t>Договір  13 від 08.06.2020</t>
  </si>
  <si>
    <t xml:space="preserve">п/д № 81 від 02.09.2020;                                п/д № 66 від 30.09.2020;                                     п/д № 115 від 12.10.2020 </t>
  </si>
  <si>
    <t>Кам'янець-Подільський державний історичний музей-заповідник, 02224070</t>
  </si>
  <si>
    <t>Акт прийому-передачі наданих послуг від 04.10.2020</t>
  </si>
  <si>
    <t>ФОП Кононенко Антон Сергійович, 3240018017</t>
  </si>
  <si>
    <t>п/д № 149 від 16.10.2020</t>
  </si>
  <si>
    <t>ФОП Черниш Костянтин Анатолійович, 3187015615</t>
  </si>
  <si>
    <t>п/д №143 від 16.10.2020</t>
  </si>
  <si>
    <t>п/д № 146 від 16.10.2020</t>
  </si>
  <si>
    <t>ФОП Васюта Юрій Олегович, 3457510331</t>
  </si>
  <si>
    <t>п/д № 144 від 16.10.2020</t>
  </si>
  <si>
    <t>п/д № 83 від 03.09.2020,                             п/д № 147 від 16.10.2020                              п/д № 145 від 16.10.2020</t>
  </si>
  <si>
    <t>ТОВ "Квиткова агенція", 43019560</t>
  </si>
  <si>
    <t>п/д № 39 від 30.07.2020                  п/д № 139 від 15.10.2020</t>
  </si>
  <si>
    <t>п/д  № 13 від 06.07.2020,                                           п/д № 66 від 19.08.2020,               п/д № 94 від 07.10.2020                            п/д № 97 від 08.10.2020                                       п/д №138 від 16.10.2020,                     п/д № 142 від 16.10.2020                                     п/д № 148 від 16.10.2020</t>
  </si>
  <si>
    <t>п/д № 10 від 29.06.2020                                   п/д № 34 від 17.07.2020                                       п/д № 65 від 19.08.2020                                        п/д № 90 від 11.09.2020                               п/д № 92 від 11.09.2020                          п/д № 137 від 15.10.2020</t>
  </si>
  <si>
    <t>ФОП Розін Руслан Валерійович, 2566500094</t>
  </si>
  <si>
    <t>п/д № 141 від 16.10.2020</t>
  </si>
  <si>
    <t>ТОВ "Студія нативної реклами "ЗДАТНІ", 41164112</t>
  </si>
  <si>
    <t xml:space="preserve">АТ, ПРАТ СЬОГОДНI МУЛЬТIМЕДIА, </t>
  </si>
  <si>
    <t>ФОП Луцишин Петро Степанович, 3084008559</t>
  </si>
  <si>
    <t>ФОП Астапчук Олена-Лілія Сергіївна, 3356901343</t>
  </si>
  <si>
    <t>п/д № 62 від 25.09.2020</t>
  </si>
  <si>
    <t>Розділ/ІІ
Підрозділ/5
Стаття/5.3
Пункт а4</t>
  </si>
  <si>
    <t>Розділ/ІІ
Підрозділ/5
Стаття/5.3
Пункт а5</t>
  </si>
  <si>
    <t>Розділ/ІІ
Підрозділ/5
Стаття/5.3
Пункт а6</t>
  </si>
  <si>
    <t>Розділ/ІІ
Підрозділ/5
Стаття/5.3
Пункт а7</t>
  </si>
  <si>
    <t>Розділ/ІІ
Підрозділ/5
Стаття/5.3
Пункт а8</t>
  </si>
  <si>
    <t>Розділ/ІІ
Підрозділ/5
Стаття/5.3
Пункт а9</t>
  </si>
  <si>
    <t>Розділ/ІІ
Підрозділ/5
Стаття/5.3
Пункт а10</t>
  </si>
  <si>
    <t>до Договору про надання гранту № 3AVS41-5508</t>
  </si>
  <si>
    <t>від 05 червня 2020 року</t>
  </si>
  <si>
    <t>Назва Заявника: Громадська організація "Фонд сприяння молоді та спорту "Олімп"</t>
  </si>
  <si>
    <t>Конкурсна програма: "Аудіовізуальне мистецтво"</t>
  </si>
  <si>
    <t>Бухгалтер проекту</t>
  </si>
  <si>
    <t>Швабська Л.В.</t>
  </si>
  <si>
    <t>Договір б/н від 29.07.2020</t>
  </si>
  <si>
    <t>Комунальний заклад Львіської обласної ради "Адміністрація державного історико-культурного заповідника "Тустань", 33839909</t>
  </si>
  <si>
    <t>Договір № 3 від 14.07.2020 про співпрацю</t>
  </si>
  <si>
    <t>Комунальне підприємство "Фортеця", 37759780</t>
  </si>
  <si>
    <t>Мукачівський історичний музей, 04813036</t>
  </si>
  <si>
    <t>Національна спілка архітекторів України, 00016395</t>
  </si>
  <si>
    <t xml:space="preserve">Договір № 15/10-20 від 15.10.2020 </t>
  </si>
  <si>
    <t>Акт прийому-передачі наданих послуг від 18.10.2020</t>
  </si>
  <si>
    <t>Договір  14 від 19.06.2020 підряду</t>
  </si>
  <si>
    <t>Видаткова накладна № 1 від 26.06.2020</t>
  </si>
  <si>
    <t>Договір  № 120920/1 від 12.09.2020</t>
  </si>
  <si>
    <t xml:space="preserve">Акт № 291020/1 прийому-передачі послуг  від 29.10.2020 р. </t>
  </si>
  <si>
    <t>Договір № 1 від 25.06.2020 про надання послуг</t>
  </si>
  <si>
    <t xml:space="preserve">Акт  від 28.10.2020 прийому-передачі наданих послуг </t>
  </si>
  <si>
    <t>Договір № AV 83/20 від  25.09.2020</t>
  </si>
  <si>
    <t>Акт № КВ-0000258 від 29.10.2020 виконаних робіт</t>
  </si>
  <si>
    <t>Договір  № 11 від 31.08.2020</t>
  </si>
  <si>
    <t>Акт від 28.09.2020 приймання-передачі наданих послуг</t>
  </si>
  <si>
    <t>Договір  № 12 від 31.08.2020</t>
  </si>
  <si>
    <t>Акт від 28.10.2020 приймання-передачі наданих послуг</t>
  </si>
  <si>
    <t>Договір № 04/10-2020 від 01.10.2020</t>
  </si>
  <si>
    <t>Договір №30/08-2020 від 25.08.2020</t>
  </si>
  <si>
    <t>Акт прийому-передачі наданих послуг від 30.08.2020</t>
  </si>
  <si>
    <t>Договір № 10/10-2020 від 13.10.2020</t>
  </si>
  <si>
    <t>Розділ/ІІ
Підрозділ/8
Стаття/8.1
Пункт ж</t>
  </si>
  <si>
    <t>ЛОТ: Відеоконтент для медіаплатформ</t>
  </si>
  <si>
    <t>Назва проекту: Культурно-мистецький проект "EVE8"</t>
  </si>
  <si>
    <r>
      <t>за проектом ___</t>
    </r>
    <r>
      <rPr>
        <b/>
        <u/>
        <sz val="14"/>
        <color theme="1"/>
        <rFont val="Calibri"/>
        <family val="2"/>
        <charset val="204"/>
      </rPr>
      <t>культурно-мистецький проект "EVE8"</t>
    </r>
    <r>
      <rPr>
        <b/>
        <sz val="14"/>
        <color theme="1"/>
        <rFont val="Calibri"/>
        <family val="2"/>
        <charset val="204"/>
      </rPr>
      <t>________________________</t>
    </r>
  </si>
  <si>
    <t>П/д № 153  від 23.10.2020</t>
  </si>
  <si>
    <t>П/д № 157  від 23.10.2020</t>
  </si>
  <si>
    <t>П/д № 154  від 23.10.2020</t>
  </si>
  <si>
    <t>П/д № 156  від 23.10.2020</t>
  </si>
  <si>
    <t>П/д № 155  від 23.10.2020</t>
  </si>
  <si>
    <t>П/д № 152  від 23.10.2020</t>
  </si>
  <si>
    <t>П/д № 159  від 23.10.2020</t>
  </si>
  <si>
    <t>П/д № 158  від 23.10.2020</t>
  </si>
  <si>
    <t>П/д № 11  від 01.07.2020,                               п/д № 30 від 17.07.2020,                                            п/д № 37 від 29.07.2020,                                           п/д № 63 від 19.08.2020,                                        п/д № 64 від 19.08.2020,                                                     п/д  № 69 від 27.08.2020,                                                    п/д № 87 від 11.09.2020,                                                      п/д № 63 від 29.09.2020,                                                    п/д № 111 від 12.10.2020,                                                 п/д № 112 від 12.10.2020,                                                           п/д № 113 від 12.10.2020,                                      п/д № 114 від 12.10.2020</t>
  </si>
  <si>
    <t>п/д № 12 від 03.07.2020,                                                      п/д № 54 від 18.08.2020,                                                           п/д № 55 від18.08.2020,                                                                п/д № 56 від 18.08.2020,                                                 п/д № 57 від 18.08.2020,                                                       п/д № 68 від 28.08.2020,                                                              п/д № 86 від 11.09.2020,                                                      п/д № 61 від 25.09.2020,                                                     п/л № 63 від 02.10.2020,                                                            п/д № 132 від 15.10.2020;                                                                   п/д № 151 від 16.10.2020</t>
  </si>
  <si>
    <t>Договір № 2506-20 від 06.06.2020                                     додаток № 2 від 06.06.2020                                         додаток № 4 від 01.07.2020                                                           додаток № 6 від 01.08.2020                                                     додаток № 10 від 01.09.2020                                                   додаток № 12 від 01.10.2020</t>
  </si>
  <si>
    <t>Акт надання послуг № 6 від 30.06.2020                                                             Акт надання послуг № 7 від 31.07.2020                                                                                    Акт надання послуг № 8 від 31.08.2020                                                                           Акт надання послуг № 9 від 30.09.2020                                                                         Акт надання послуг № 11 від 29.10.2020</t>
  </si>
  <si>
    <t xml:space="preserve">Договір № 2506-20 від 06.06.2020                                     додаток № 1 від 06.06.2020                                         додаток № 3 від 16.07.2020                                                           додаток № 5 від 14.08.2020                                         додаток № 8 від 27.08.2020                                              додаток № 9 від 10.09.2020                                                       додаток № 11 від 05.10.2020                               </t>
  </si>
  <si>
    <t>Акт надання послуг № 1 від 11.07.2020                                                             Акт надання послуг № 2 від 27.07.2020                                                                                    Акт надання послуг № 3 від 31.08.2020                                   Акт надання послуг № 4 від 29.09.2020                                      Акт надання послуг № 5 від 30.09.2020                                 Акт надання послуг № 10 від 29.10.2020</t>
  </si>
  <si>
    <t>Договір про надання послуг № 25062020 від 25.06.2020, додаток № 1 від 25.06.2020</t>
  </si>
  <si>
    <t>Договір № 20/10-12 від 12.10.2020, додаток № 1 від 12.10.2020</t>
  </si>
  <si>
    <t>Акт наданих послуг від 29.10.2020</t>
  </si>
  <si>
    <t>Акт наданих послуг № 30 від 29.10.2020</t>
  </si>
  <si>
    <t>меморіальні ордери за період з 05.06.2020 по 29.10.2020</t>
  </si>
  <si>
    <t>Див.стр.62-70</t>
  </si>
  <si>
    <t>див.стр.51-61</t>
  </si>
  <si>
    <t>Акт прийому-передачі наданих послуг від 02.08.2020</t>
  </si>
  <si>
    <t>Договір б/н від 14.08.2020, додаток № 1 від 14.08.2020, додаток № 2 від 14.08.2020</t>
  </si>
  <si>
    <t>Акт приймання-передачі виконаних послуг від 17.08.2020</t>
  </si>
  <si>
    <t>Акт прийому-передачі наданих послуг  № 1/08 від 30.08.2020</t>
  </si>
  <si>
    <t>Договір № 25/08-2020 від 25.08.2020 про надання послуг, додаток № 1 від 25.08.2020</t>
  </si>
  <si>
    <t>Договір № б/н від 18.09.2020, додаток № 1 від 18.09.2020</t>
  </si>
  <si>
    <t>Договір б/н від 26.06.2020, додаток № 1 від 26.06.2020</t>
  </si>
  <si>
    <t>Договір № 23-06-2020 від 24.06.2020, додаток № 1 від 24.06.2020</t>
  </si>
  <si>
    <t>Договір № 18/06-2020 від 18.06.2020, додаток № 1 до договору</t>
  </si>
  <si>
    <t>Договір № 05/10-2020 від 05.10.2020, додаток № 1 до договору</t>
  </si>
  <si>
    <t>Договір № 02/07-2020 від 02.07.2020, додаток № 1 до договору</t>
  </si>
  <si>
    <t>Договір № 29/09-2020 від 29.09.2020, додаток № 1 до договору</t>
  </si>
  <si>
    <t>Договір № 17/09-2020 від 17.09.2020, додаток № 1 до договору</t>
  </si>
  <si>
    <t>Договір № 28/07-2020 від 28.07.2020, додаток № 1 до договору</t>
  </si>
  <si>
    <t>Договір № 26/08-2020 від 26.08.2020, додаток № 1 до договору</t>
  </si>
  <si>
    <t>Договір № 22/07-2020 від 22.07.2020, додаток № 1 до договору</t>
  </si>
  <si>
    <t xml:space="preserve"> Договір № 08/08-2020 від 08.08.2020, додаток № 1 до договору</t>
  </si>
  <si>
    <t>Договір № 22/06-2020 від 22.06.2020, додаток № 1 до договору</t>
  </si>
  <si>
    <t>Договір № 16/10-2020 від 16.10.020, додаток № 1 до договору</t>
  </si>
  <si>
    <t>Договір № 02/10-2020 від 02.10.2020, додаток № 1 до договору</t>
  </si>
  <si>
    <t>Договір  № 24/09-2020 від 24.09.2020, додаток № 1 до договору</t>
  </si>
  <si>
    <t>Договір  № 25/08-2020 від 25.08.2020, додаток № 1 до договору</t>
  </si>
  <si>
    <t>Договір  № 27/07-2020 від 27.07.2020, додаток № 1 до договору</t>
  </si>
  <si>
    <t xml:space="preserve">Договір № 07/09-2020 від 07.09.2020, додаток № 1 до договору </t>
  </si>
  <si>
    <t>Договір № 16/07-2020 від 16.07.2020,  додаток № 1 до договору</t>
  </si>
  <si>
    <t xml:space="preserve">Договір № 10/08-2020 від 10.08.2020, додаток № 1 до договору </t>
  </si>
  <si>
    <t>Договір  № 21/07-2020 від 21.07.2020, додаток № 1 до договору</t>
  </si>
  <si>
    <t xml:space="preserve">Договір № 16/06-2020 від 16.06.2020, додаток № 1 до договору </t>
  </si>
  <si>
    <t xml:space="preserve">Договір № 6/10-2020 від 06.0.2020, додаток № 1 до договору </t>
  </si>
  <si>
    <t xml:space="preserve">Договір № 13/07-2020 від 13.07.2020, додаток № 1 до договору </t>
  </si>
  <si>
    <t xml:space="preserve">Договір  № 01/10-2020 від 01.10.2020, додаток № 1 до договору </t>
  </si>
  <si>
    <t xml:space="preserve">Договір № 21/09-2020 від 21.09.2020, додаток № 1 до договору </t>
  </si>
  <si>
    <t xml:space="preserve">Договір № 1 від 22.06.2020, додаток № 1 від 22.06.2020 до договору,  додаток № 2  до договору </t>
  </si>
  <si>
    <t xml:space="preserve">Договір від 12.10.2020, додаток №1 від 12.10.2020 до договору,  додаток № 2 від 12.10.2020 до договору </t>
  </si>
  <si>
    <t>Договір б/н від 14.07.2020 з додатком № 1 від 14.07.2020,  додаток № 2 від 14.07.2020 до договору</t>
  </si>
  <si>
    <t>Договір б/н від 30.09.2020 з додатком № 1 від 30.09.2020, додаток № 2 від 30.09.2020 до договору</t>
  </si>
  <si>
    <t>Договір б/н від 28.07.2020 з додатком № 1 від 28.07.2020, додаток № 2 від 28.07.2020 до договору</t>
  </si>
  <si>
    <t>Договір б/н від 25.08.2020 з додатком № 1 від 25.08.2020, додаток №2 від 25.08.2020 до договору</t>
  </si>
  <si>
    <t>Договір б/н від 08.09.2020 з додатком № 1 від 08.09.2020, додаток від 08.09.2020 до договору</t>
  </si>
  <si>
    <t>Договір б/н від 23.07.2020 з додатком № 1 від 23.07.2020, додаток від 23.07.2020 до договору</t>
  </si>
  <si>
    <t>Договір б/н від 11.08.2020 з додатком № 1 від 11.08.2020, додаток № 2 від 11.08.2020 до договору</t>
  </si>
  <si>
    <t xml:space="preserve">Договір № 1 від 24.09.2020 про надання послуг </t>
  </si>
  <si>
    <t>Акт № ОУ-0000009 від 29.10.2020</t>
  </si>
  <si>
    <t>Розділ/ІІ
Підрозділ/5
Стаття/5.2
Пункт д2</t>
  </si>
  <si>
    <t>Розділ/ІІ
Підрозділ/5
Стаття/5.2
Пункт д1</t>
  </si>
  <si>
    <t>Культурно-мистецький проект "EVE8"</t>
  </si>
  <si>
    <t>П/д № 160  від 30.10.2020</t>
  </si>
  <si>
    <t>П/д № 161 від 30.10.2020</t>
  </si>
  <si>
    <t>Львівська національна галерея мистецтв імені Б.Г.Возницького, 02223750</t>
  </si>
  <si>
    <t xml:space="preserve">Акт прийому-передачі орендованого майна  від 28.06.2020, акт прийму-передачі наданих послуг від 28.06.2020, акт повернення орендованого майна від 28.06.2020 р.;  
Акт прийому-передачі орендованого майна  від 19.07.2020, акт прийму-передачі наданих послуг від 19.07.2020, акт повернення орендованого майна від 19.07.2020 р.;  
Акт прийому-передачі орендованого майна  від 26.07.2020, акт прийму-передачі наданих послуг від 26.07.2020, акт повернення орендованого майна від 26.07.2020 р.;  
Акт прийому-передачі орендованого майна  від 02.08.2020, акт прийму-передачі наданих послуг від 02.08.2020, акт повернення орендованого майна від 02.08.2020 р.;  
Акт прийому-передачі орендованого майна  від 16.08.2020, акт прийму-передачі наданих послуг від 16.08.2020, акт повернення орендованого майна від 16.08.2020 р.;  
Акт прийому-передачі орендованого майна  від 30.08.2020, акт прийму-передачі наданих послуг від 30.08.2020, акт повернення орендованого майна від 30.08.2020 р.;  
Акт прийому-передачі орендованого майна  від 13.09.2020, акт прийму-передачі наданих послуг від 13.09.2020, акт повернення орендованого майна від 13.09.2020 р.;  
Акт прийому-передачі орендованого майна  від 27.09.2020, акт прийму-передачі наданих послуг від 27.09.2020, акт повернення орендованого майна від 27.09.2020 р.;  
Акт прийому-передачі орендованого майна  від 04.10.2020, акт прийму-передачі наданих послуг від 04.10.2020, акт повернення орендованого майна від 04.10.2020 р.;  
Акт прийому-передачі орендованого майна  від 18.10.2020, акт прийму-передачі наданих послуг від 18.10.2020, акт повернення орендованого майна від 18.10.2020 р.
</t>
  </si>
  <si>
    <r>
      <rPr>
        <sz val="11"/>
        <rFont val="Calibri"/>
        <family val="2"/>
        <charset val="204"/>
      </rPr>
      <t>Акт прийому-передачі орендованого майна  від 28.06.2020, акт прийму-передачі наданих послуг від 28.06.2020, акт повернення орендованого майна від 28.06.2020 р.;  
Акт прийому-передачі орендованого майна  від 19.07.2020, акт прийму-передачі наданих послуг від 19.07.2020, акт повернення орендованого майна від 19.07.2020 р.;  
Акт прийому-передачі орендованого майна  від 26.07.2020, акт прийму-передачі наданих послуг від 26.07.2020, акт повернення орендованого майна від 26.07.2020 р.;  
Акт прийому-передачі орендованого майна  від 02.08.2020, акт прийму-передачі наданих послуг від 02.08.2020, акт повернення орендованого майна від 02.08.2020 р.;  
Акт прийому-передачі орендованого майна  від 16.08.2020, акт прийму-передачі наданих послуг від 16.08.2020, акт повернення орендованого майна від 16.08.2020 р.;  
Акт прийому-передачі орендованого майна  від 30.08.2020, акт прийму-передачі наданих послуг від 30.08.2020, акт повернення орендованого майна від 30.08.2020 р.;  
Акт прийому-передачі орендованого майна  від 13.09.2020, акт прийму-передачі наданих послуг від 13.09.2020, акт повернення орендованого майна від 13.09.2020 р.;  
Акт прийому-передачі орендованого майна  від 27.09.2020, акт прийму-передачі наданих послуг від 27.09.2020, акт повернення орендованого майна від 27.09.2020 р.;  
Акт прийому-передачі орендованого майна  від 04.10.2020, акт прийму-передачі наданих послуг від 04.10.2020, акт повернення орендованого майна від 04.10.2020 р.;  
Акт прийому-передачі орендованого майна  від 18.10.2020, акт прийму-передачі наданих послуг від 18.10.2020, акт повернення орендованого майна від 18.10.2020 р.</t>
    </r>
    <r>
      <rPr>
        <sz val="11"/>
        <color rgb="FFFF0000"/>
        <rFont val="Calibri"/>
        <family val="2"/>
        <charset val="204"/>
      </rPr>
      <t xml:space="preserve">
</t>
    </r>
  </si>
  <si>
    <t>Договір № 22/06/20 від 22.06.2020, додаток № 1 від 22.06.2020</t>
  </si>
  <si>
    <t>за період з 05.06.2020 до 13.11.2020</t>
  </si>
  <si>
    <t>у період з 05.06.2020 року по 13.11.2020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</si>
</sst>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2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21212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222222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rgb="FF333333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0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4" fontId="27" fillId="0" borderId="121" xfId="0" applyNumberFormat="1" applyFont="1" applyFill="1" applyBorder="1" applyAlignment="1">
      <alignment horizontal="center" vertical="center" wrapText="1"/>
    </xf>
    <xf numFmtId="0" fontId="27" fillId="0" borderId="121" xfId="0" applyFont="1" applyFill="1" applyBorder="1" applyAlignment="1">
      <alignment horizontal="center" vertical="center" wrapText="1"/>
    </xf>
    <xf numFmtId="166" fontId="28" fillId="0" borderId="71" xfId="0" applyNumberFormat="1" applyFont="1" applyBorder="1" applyAlignment="1">
      <alignment horizontal="left" vertical="top" wrapText="1"/>
    </xf>
    <xf numFmtId="0" fontId="0" fillId="0" borderId="0" xfId="0" applyFont="1" applyAlignment="1"/>
    <xf numFmtId="4" fontId="27" fillId="0" borderId="121" xfId="0" applyNumberFormat="1" applyFont="1" applyFill="1" applyBorder="1" applyAlignment="1">
      <alignment horizontal="center" vertical="center"/>
    </xf>
    <xf numFmtId="166" fontId="28" fillId="0" borderId="98" xfId="0" applyNumberFormat="1" applyFont="1" applyBorder="1" applyAlignment="1">
      <alignment horizontal="left" vertical="top" wrapText="1"/>
    </xf>
    <xf numFmtId="0" fontId="28" fillId="0" borderId="122" xfId="0" applyFont="1" applyBorder="1" applyAlignment="1">
      <alignment horizontal="left" vertical="top" wrapText="1"/>
    </xf>
    <xf numFmtId="49" fontId="2" fillId="0" borderId="71" xfId="0" applyNumberFormat="1" applyFont="1" applyBorder="1" applyAlignment="1">
      <alignment horizontal="right" wrapText="1"/>
    </xf>
    <xf numFmtId="0" fontId="26" fillId="0" borderId="121" xfId="0" applyFont="1" applyFill="1" applyBorder="1" applyAlignment="1">
      <alignment horizontal="center" vertical="center" wrapText="1"/>
    </xf>
    <xf numFmtId="4" fontId="2" fillId="0" borderId="121" xfId="0" applyNumberFormat="1" applyFont="1" applyFill="1" applyBorder="1" applyAlignment="1">
      <alignment horizontal="center" vertical="center"/>
    </xf>
    <xf numFmtId="166" fontId="28" fillId="0" borderId="71" xfId="0" applyNumberFormat="1" applyFont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4" fontId="6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9" fontId="31" fillId="0" borderId="60" xfId="0" applyNumberFormat="1" applyFont="1" applyBorder="1" applyAlignment="1">
      <alignment horizontal="center" vertical="top"/>
    </xf>
    <xf numFmtId="49" fontId="31" fillId="0" borderId="68" xfId="0" applyNumberFormat="1" applyFont="1" applyBorder="1" applyAlignment="1">
      <alignment horizontal="center" vertical="top"/>
    </xf>
    <xf numFmtId="166" fontId="28" fillId="0" borderId="62" xfId="0" applyNumberFormat="1" applyFont="1" applyBorder="1" applyAlignment="1">
      <alignment horizontal="center" vertical="top"/>
    </xf>
    <xf numFmtId="166" fontId="31" fillId="6" borderId="78" xfId="0" applyNumberFormat="1" applyFont="1" applyFill="1" applyBorder="1" applyAlignment="1">
      <alignment horizontal="center" vertical="top"/>
    </xf>
    <xf numFmtId="166" fontId="32" fillId="7" borderId="48" xfId="0" applyNumberFormat="1" applyFont="1" applyFill="1" applyBorder="1" applyAlignment="1">
      <alignment vertical="top"/>
    </xf>
    <xf numFmtId="166" fontId="6" fillId="0" borderId="98" xfId="0" applyNumberFormat="1" applyFont="1" applyBorder="1" applyAlignment="1">
      <alignment vertical="top" wrapText="1"/>
    </xf>
    <xf numFmtId="10" fontId="18" fillId="0" borderId="71" xfId="0" applyNumberFormat="1" applyFont="1" applyBorder="1" applyAlignment="1">
      <alignment horizontal="right" vertical="top"/>
    </xf>
    <xf numFmtId="166" fontId="31" fillId="0" borderId="59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horizontal="center" vertical="top"/>
    </xf>
    <xf numFmtId="166" fontId="28" fillId="0" borderId="60" xfId="0" applyNumberFormat="1" applyFont="1" applyBorder="1" applyAlignment="1">
      <alignment horizontal="center" vertical="top"/>
    </xf>
    <xf numFmtId="166" fontId="28" fillId="0" borderId="98" xfId="0" applyNumberFormat="1" applyFont="1" applyBorder="1" applyAlignment="1">
      <alignment horizontal="center" vertical="top"/>
    </xf>
    <xf numFmtId="49" fontId="31" fillId="0" borderId="71" xfId="0" applyNumberFormat="1" applyFont="1" applyBorder="1" applyAlignment="1">
      <alignment horizontal="center" vertical="top"/>
    </xf>
    <xf numFmtId="166" fontId="28" fillId="0" borderId="12" xfId="0" applyNumberFormat="1" applyFont="1" applyBorder="1" applyAlignment="1">
      <alignment horizontal="center" vertical="top"/>
    </xf>
    <xf numFmtId="166" fontId="28" fillId="0" borderId="17" xfId="0" applyNumberFormat="1" applyFont="1" applyBorder="1" applyAlignment="1">
      <alignment horizontal="center" vertical="top"/>
    </xf>
    <xf numFmtId="49" fontId="31" fillId="0" borderId="98" xfId="0" applyNumberFormat="1" applyFont="1" applyBorder="1" applyAlignment="1">
      <alignment horizontal="center" vertical="top"/>
    </xf>
    <xf numFmtId="166" fontId="14" fillId="6" borderId="110" xfId="0" applyNumberFormat="1" applyFont="1" applyFill="1" applyBorder="1" applyAlignment="1">
      <alignment vertical="top" wrapText="1"/>
    </xf>
    <xf numFmtId="166" fontId="28" fillId="0" borderId="98" xfId="0" applyNumberFormat="1" applyFont="1" applyBorder="1" applyAlignment="1">
      <alignment vertical="top" wrapText="1"/>
    </xf>
    <xf numFmtId="0" fontId="34" fillId="0" borderId="71" xfId="0" applyFont="1" applyBorder="1" applyAlignment="1">
      <alignment horizontal="left" vertical="top" wrapText="1"/>
    </xf>
    <xf numFmtId="0" fontId="33" fillId="0" borderId="71" xfId="0" applyFont="1" applyBorder="1" applyAlignment="1">
      <alignment vertical="top" wrapText="1"/>
    </xf>
    <xf numFmtId="166" fontId="14" fillId="6" borderId="99" xfId="0" applyNumberFormat="1" applyFont="1" applyFill="1" applyBorder="1" applyAlignment="1">
      <alignment vertical="top" wrapText="1"/>
    </xf>
    <xf numFmtId="166" fontId="6" fillId="0" borderId="71" xfId="0" applyNumberFormat="1" applyFont="1" applyBorder="1" applyAlignment="1">
      <alignment vertical="top" wrapText="1"/>
    </xf>
    <xf numFmtId="166" fontId="6" fillId="0" borderId="114" xfId="0" applyNumberFormat="1" applyFont="1" applyBorder="1" applyAlignment="1">
      <alignment vertical="top" wrapText="1"/>
    </xf>
    <xf numFmtId="4" fontId="4" fillId="6" borderId="111" xfId="0" applyNumberFormat="1" applyFont="1" applyFill="1" applyBorder="1" applyAlignment="1">
      <alignment horizontal="right" vertical="top"/>
    </xf>
    <xf numFmtId="166" fontId="28" fillId="0" borderId="58" xfId="0" applyNumberFormat="1" applyFont="1" applyBorder="1" applyAlignment="1">
      <alignment horizontal="center" vertical="top"/>
    </xf>
    <xf numFmtId="4" fontId="4" fillId="6" borderId="100" xfId="0" applyNumberFormat="1" applyFont="1" applyFill="1" applyBorder="1" applyAlignment="1">
      <alignment horizontal="right" vertical="top"/>
    </xf>
    <xf numFmtId="166" fontId="6" fillId="5" borderId="41" xfId="0" applyNumberFormat="1" applyFont="1" applyFill="1" applyBorder="1" applyAlignment="1">
      <alignment vertical="top"/>
    </xf>
    <xf numFmtId="166" fontId="6" fillId="7" borderId="115" xfId="0" applyNumberFormat="1" applyFont="1" applyFill="1" applyBorder="1" applyAlignment="1">
      <alignment vertical="top"/>
    </xf>
    <xf numFmtId="166" fontId="4" fillId="6" borderId="123" xfId="0" applyNumberFormat="1" applyFont="1" applyFill="1" applyBorder="1" applyAlignment="1">
      <alignment vertical="top"/>
    </xf>
    <xf numFmtId="166" fontId="28" fillId="0" borderId="124" xfId="0" applyNumberFormat="1" applyFont="1" applyBorder="1" applyAlignment="1">
      <alignment horizontal="center" vertical="top"/>
    </xf>
    <xf numFmtId="166" fontId="28" fillId="0" borderId="125" xfId="0" applyNumberFormat="1" applyFont="1" applyBorder="1" applyAlignment="1">
      <alignment horizontal="center" vertical="top"/>
    </xf>
    <xf numFmtId="166" fontId="6" fillId="0" borderId="125" xfId="0" applyNumberFormat="1" applyFont="1" applyBorder="1" applyAlignment="1">
      <alignment horizontal="center" vertical="top"/>
    </xf>
    <xf numFmtId="166" fontId="4" fillId="6" borderId="126" xfId="0" applyNumberFormat="1" applyFont="1" applyFill="1" applyBorder="1" applyAlignment="1">
      <alignment vertical="top"/>
    </xf>
    <xf numFmtId="166" fontId="6" fillId="0" borderId="124" xfId="0" applyNumberFormat="1" applyFont="1" applyBorder="1" applyAlignment="1">
      <alignment vertical="top"/>
    </xf>
    <xf numFmtId="166" fontId="6" fillId="0" borderId="127" xfId="0" applyNumberFormat="1" applyFont="1" applyBorder="1" applyAlignment="1">
      <alignment vertical="top"/>
    </xf>
    <xf numFmtId="0" fontId="28" fillId="0" borderId="71" xfId="0" applyFont="1" applyBorder="1" applyAlignment="1">
      <alignment vertical="top" wrapText="1"/>
    </xf>
    <xf numFmtId="0" fontId="35" fillId="0" borderId="71" xfId="0" applyFont="1" applyBorder="1" applyAlignment="1">
      <alignment vertical="top" wrapText="1"/>
    </xf>
    <xf numFmtId="4" fontId="6" fillId="0" borderId="63" xfId="0" applyNumberFormat="1" applyFont="1" applyBorder="1" applyAlignment="1">
      <alignment horizontal="right" vertical="top" wrapText="1"/>
    </xf>
    <xf numFmtId="0" fontId="28" fillId="0" borderId="0" xfId="0" applyFont="1"/>
    <xf numFmtId="166" fontId="28" fillId="0" borderId="57" xfId="0" applyNumberFormat="1" applyFont="1" applyBorder="1" applyAlignment="1">
      <alignment horizontal="center" vertical="top"/>
    </xf>
    <xf numFmtId="166" fontId="28" fillId="0" borderId="11" xfId="0" applyNumberFormat="1" applyFont="1" applyBorder="1" applyAlignment="1">
      <alignment horizontal="center" vertical="top"/>
    </xf>
    <xf numFmtId="166" fontId="33" fillId="0" borderId="57" xfId="0" applyNumberFormat="1" applyFont="1" applyBorder="1" applyAlignment="1">
      <alignment horizontal="center" vertical="top"/>
    </xf>
    <xf numFmtId="166" fontId="31" fillId="0" borderId="11" xfId="0" applyNumberFormat="1" applyFont="1" applyBorder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12" xfId="0" applyFont="1" applyBorder="1" applyAlignment="1">
      <alignment vertical="top"/>
    </xf>
    <xf numFmtId="166" fontId="28" fillId="0" borderId="85" xfId="0" applyNumberFormat="1" applyFont="1" applyBorder="1" applyAlignment="1">
      <alignment horizontal="center" vertical="top"/>
    </xf>
    <xf numFmtId="166" fontId="28" fillId="0" borderId="110" xfId="0" applyNumberFormat="1" applyFont="1" applyBorder="1" applyAlignment="1">
      <alignment horizontal="left" vertical="top" wrapText="1"/>
    </xf>
    <xf numFmtId="0" fontId="33" fillId="0" borderId="0" xfId="0" applyFont="1" applyAlignment="1">
      <alignment vertical="top" wrapText="1"/>
    </xf>
    <xf numFmtId="166" fontId="28" fillId="0" borderId="59" xfId="0" applyNumberFormat="1" applyFont="1" applyBorder="1" applyAlignment="1">
      <alignment horizontal="center" vertical="top"/>
    </xf>
    <xf numFmtId="166" fontId="28" fillId="0" borderId="63" xfId="0" applyNumberFormat="1" applyFont="1" applyBorder="1" applyAlignment="1">
      <alignment horizontal="center" vertical="top"/>
    </xf>
    <xf numFmtId="0" fontId="33" fillId="0" borderId="130" xfId="0" applyFont="1" applyBorder="1" applyAlignment="1">
      <alignment vertical="top"/>
    </xf>
    <xf numFmtId="0" fontId="33" fillId="0" borderId="131" xfId="0" applyFont="1" applyBorder="1" applyAlignment="1">
      <alignment vertical="top"/>
    </xf>
    <xf numFmtId="49" fontId="31" fillId="0" borderId="110" xfId="0" applyNumberFormat="1" applyFont="1" applyBorder="1" applyAlignment="1">
      <alignment horizontal="center" vertical="top"/>
    </xf>
    <xf numFmtId="0" fontId="33" fillId="0" borderId="12" xfId="0" applyFont="1" applyBorder="1" applyAlignment="1">
      <alignment vertical="top" wrapText="1"/>
    </xf>
    <xf numFmtId="166" fontId="28" fillId="0" borderId="109" xfId="0" applyNumberFormat="1" applyFont="1" applyBorder="1" applyAlignment="1">
      <alignment horizontal="center" vertical="top"/>
    </xf>
    <xf numFmtId="0" fontId="17" fillId="0" borderId="89" xfId="0" applyFont="1" applyBorder="1" applyAlignment="1">
      <alignment horizontal="right" vertical="top" wrapText="1"/>
    </xf>
    <xf numFmtId="49" fontId="31" fillId="0" borderId="60" xfId="0" applyNumberFormat="1" applyFont="1" applyFill="1" applyBorder="1" applyAlignment="1">
      <alignment horizontal="center" vertical="top"/>
    </xf>
    <xf numFmtId="166" fontId="28" fillId="0" borderId="60" xfId="0" applyNumberFormat="1" applyFont="1" applyFill="1" applyBorder="1" applyAlignment="1">
      <alignment vertical="top" wrapText="1"/>
    </xf>
    <xf numFmtId="166" fontId="28" fillId="0" borderId="12" xfId="0" applyNumberFormat="1" applyFont="1" applyFill="1" applyBorder="1" applyAlignment="1">
      <alignment horizontal="center" vertical="top"/>
    </xf>
    <xf numFmtId="166" fontId="28" fillId="0" borderId="60" xfId="0" applyNumberFormat="1" applyFont="1" applyFill="1" applyBorder="1" applyAlignment="1">
      <alignment horizontal="center" vertical="top"/>
    </xf>
    <xf numFmtId="49" fontId="31" fillId="0" borderId="12" xfId="0" applyNumberFormat="1" applyFont="1" applyFill="1" applyBorder="1" applyAlignment="1">
      <alignment horizontal="center" vertical="top"/>
    </xf>
    <xf numFmtId="166" fontId="28" fillId="0" borderId="12" xfId="0" applyNumberFormat="1" applyFont="1" applyFill="1" applyBorder="1" applyAlignment="1">
      <alignment vertical="top" wrapText="1"/>
    </xf>
    <xf numFmtId="0" fontId="0" fillId="0" borderId="0" xfId="0" applyFont="1" applyAlignment="1"/>
    <xf numFmtId="166" fontId="28" fillId="0" borderId="50" xfId="0" applyNumberFormat="1" applyFont="1" applyBorder="1" applyAlignment="1">
      <alignment vertical="top" wrapText="1"/>
    </xf>
    <xf numFmtId="166" fontId="28" fillId="0" borderId="132" xfId="0" applyNumberFormat="1" applyFont="1" applyBorder="1" applyAlignment="1">
      <alignment horizontal="center" vertical="top"/>
    </xf>
    <xf numFmtId="166" fontId="28" fillId="0" borderId="49" xfId="0" applyNumberFormat="1" applyFont="1" applyBorder="1" applyAlignment="1">
      <alignment vertical="top"/>
    </xf>
    <xf numFmtId="166" fontId="28" fillId="0" borderId="50" xfId="0" applyNumberFormat="1" applyFont="1" applyBorder="1" applyAlignment="1">
      <alignment vertical="top"/>
    </xf>
    <xf numFmtId="166" fontId="28" fillId="0" borderId="12" xfId="0" applyNumberFormat="1" applyFont="1" applyBorder="1" applyAlignment="1">
      <alignment vertical="top" wrapText="1"/>
    </xf>
    <xf numFmtId="166" fontId="28" fillId="0" borderId="110" xfId="0" applyNumberFormat="1" applyFont="1" applyBorder="1" applyAlignment="1">
      <alignment horizontal="center" vertical="top"/>
    </xf>
    <xf numFmtId="166" fontId="28" fillId="0" borderId="11" xfId="0" applyNumberFormat="1" applyFont="1" applyBorder="1" applyAlignment="1">
      <alignment vertical="top"/>
    </xf>
    <xf numFmtId="166" fontId="28" fillId="0" borderId="12" xfId="0" applyNumberFormat="1" applyFont="1" applyBorder="1" applyAlignment="1">
      <alignment vertical="top"/>
    </xf>
    <xf numFmtId="166" fontId="28" fillId="0" borderId="112" xfId="0" applyNumberFormat="1" applyFont="1" applyBorder="1" applyAlignment="1">
      <alignment horizontal="center" vertical="top"/>
    </xf>
    <xf numFmtId="166" fontId="28" fillId="0" borderId="71" xfId="0" applyNumberFormat="1" applyFont="1" applyBorder="1" applyAlignment="1">
      <alignment horizontal="center" vertical="top"/>
    </xf>
    <xf numFmtId="0" fontId="0" fillId="0" borderId="0" xfId="0" applyFont="1" applyAlignment="1"/>
    <xf numFmtId="49" fontId="31" fillId="0" borderId="12" xfId="0" quotePrefix="1" applyNumberFormat="1" applyFont="1" applyBorder="1" applyAlignment="1">
      <alignment horizontal="center" vertical="top"/>
    </xf>
    <xf numFmtId="166" fontId="31" fillId="0" borderId="12" xfId="0" applyNumberFormat="1" applyFont="1" applyBorder="1" applyAlignment="1">
      <alignment vertical="top"/>
    </xf>
    <xf numFmtId="0" fontId="0" fillId="0" borderId="117" xfId="0" applyFont="1" applyBorder="1" applyAlignment="1"/>
    <xf numFmtId="166" fontId="31" fillId="0" borderId="117" xfId="0" applyNumberFormat="1" applyFont="1" applyBorder="1" applyAlignment="1">
      <alignment vertical="top"/>
    </xf>
    <xf numFmtId="49" fontId="31" fillId="0" borderId="117" xfId="0" applyNumberFormat="1" applyFont="1" applyBorder="1" applyAlignment="1">
      <alignment horizontal="center" vertical="top"/>
    </xf>
    <xf numFmtId="166" fontId="28" fillId="0" borderId="117" xfId="0" applyNumberFormat="1" applyFont="1" applyBorder="1" applyAlignment="1">
      <alignment vertical="top" wrapText="1"/>
    </xf>
    <xf numFmtId="166" fontId="28" fillId="0" borderId="117" xfId="0" applyNumberFormat="1" applyFont="1" applyBorder="1" applyAlignment="1">
      <alignment horizontal="center" vertical="top"/>
    </xf>
    <xf numFmtId="166" fontId="33" fillId="0" borderId="117" xfId="0" applyNumberFormat="1" applyFont="1" applyBorder="1" applyAlignment="1">
      <alignment horizontal="center" vertical="top"/>
    </xf>
    <xf numFmtId="49" fontId="31" fillId="0" borderId="117" xfId="0" quotePrefix="1" applyNumberFormat="1" applyFont="1" applyBorder="1" applyAlignment="1">
      <alignment horizontal="center" vertical="top"/>
    </xf>
    <xf numFmtId="166" fontId="33" fillId="0" borderId="71" xfId="0" applyNumberFormat="1" applyFont="1" applyBorder="1" applyAlignment="1">
      <alignment horizontal="left" vertical="top" wrapText="1"/>
    </xf>
    <xf numFmtId="166" fontId="31" fillId="0" borderId="67" xfId="0" applyNumberFormat="1" applyFont="1" applyBorder="1" applyAlignment="1">
      <alignment vertical="top"/>
    </xf>
    <xf numFmtId="166" fontId="28" fillId="0" borderId="69" xfId="0" applyNumberFormat="1" applyFont="1" applyBorder="1" applyAlignment="1">
      <alignment horizontal="center" vertical="top"/>
    </xf>
    <xf numFmtId="166" fontId="28" fillId="0" borderId="67" xfId="0" applyNumberFormat="1" applyFont="1" applyBorder="1" applyAlignment="1">
      <alignment horizontal="center" vertical="top"/>
    </xf>
    <xf numFmtId="166" fontId="28" fillId="0" borderId="68" xfId="0" applyNumberFormat="1" applyFont="1" applyBorder="1" applyAlignment="1">
      <alignment horizontal="center" vertical="top"/>
    </xf>
    <xf numFmtId="166" fontId="28" fillId="0" borderId="70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0" fillId="0" borderId="0" xfId="0" applyFont="1" applyAlignment="1"/>
    <xf numFmtId="166" fontId="31" fillId="0" borderId="49" xfId="0" applyNumberFormat="1" applyFont="1" applyBorder="1" applyAlignment="1">
      <alignment vertical="top"/>
    </xf>
    <xf numFmtId="167" fontId="31" fillId="0" borderId="50" xfId="0" applyNumberFormat="1" applyFont="1" applyBorder="1" applyAlignment="1">
      <alignment horizontal="center" vertical="top"/>
    </xf>
    <xf numFmtId="166" fontId="33" fillId="0" borderId="99" xfId="0" applyNumberFormat="1" applyFont="1" applyBorder="1" applyAlignment="1">
      <alignment horizontal="center" vertical="top"/>
    </xf>
    <xf numFmtId="166" fontId="28" fillId="0" borderId="66" xfId="0" applyNumberFormat="1" applyFont="1" applyBorder="1" applyAlignment="1">
      <alignment vertical="top"/>
    </xf>
    <xf numFmtId="166" fontId="31" fillId="0" borderId="108" xfId="0" applyNumberFormat="1" applyFont="1" applyBorder="1" applyAlignment="1">
      <alignment vertical="top"/>
    </xf>
    <xf numFmtId="167" fontId="31" fillId="0" borderId="109" xfId="0" applyNumberFormat="1" applyFont="1" applyBorder="1" applyAlignment="1">
      <alignment horizontal="center" vertical="top"/>
    </xf>
    <xf numFmtId="166" fontId="28" fillId="0" borderId="109" xfId="0" applyNumberFormat="1" applyFont="1" applyBorder="1" applyAlignment="1">
      <alignment vertical="top" wrapText="1"/>
    </xf>
    <xf numFmtId="166" fontId="28" fillId="0" borderId="108" xfId="0" applyNumberFormat="1" applyFont="1" applyBorder="1" applyAlignment="1">
      <alignment vertical="top"/>
    </xf>
    <xf numFmtId="166" fontId="28" fillId="0" borderId="109" xfId="0" applyNumberFormat="1" applyFont="1" applyBorder="1" applyAlignment="1">
      <alignment vertical="top"/>
    </xf>
    <xf numFmtId="167" fontId="31" fillId="0" borderId="12" xfId="0" applyNumberFormat="1" applyFont="1" applyBorder="1" applyAlignment="1">
      <alignment horizontal="center" vertical="top"/>
    </xf>
    <xf numFmtId="166" fontId="28" fillId="0" borderId="112" xfId="0" applyNumberFormat="1" applyFont="1" applyBorder="1" applyAlignment="1">
      <alignment vertical="top"/>
    </xf>
    <xf numFmtId="167" fontId="31" fillId="0" borderId="68" xfId="0" applyNumberFormat="1" applyFont="1" applyBorder="1" applyAlignment="1">
      <alignment horizontal="center" vertical="top"/>
    </xf>
    <xf numFmtId="166" fontId="28" fillId="0" borderId="68" xfId="0" applyNumberFormat="1" applyFont="1" applyBorder="1" applyAlignment="1">
      <alignment vertical="top" wrapText="1"/>
    </xf>
    <xf numFmtId="166" fontId="28" fillId="0" borderId="114" xfId="0" applyNumberFormat="1" applyFont="1" applyBorder="1" applyAlignment="1">
      <alignment horizontal="center" vertical="top"/>
    </xf>
    <xf numFmtId="166" fontId="28" fillId="0" borderId="67" xfId="0" applyNumberFormat="1" applyFont="1" applyBorder="1" applyAlignment="1">
      <alignment vertical="top"/>
    </xf>
    <xf numFmtId="166" fontId="28" fillId="0" borderId="68" xfId="0" applyNumberFormat="1" applyFont="1" applyBorder="1" applyAlignment="1">
      <alignment vertical="top"/>
    </xf>
    <xf numFmtId="166" fontId="28" fillId="0" borderId="70" xfId="0" applyNumberFormat="1" applyFont="1" applyBorder="1" applyAlignment="1">
      <alignment vertical="top"/>
    </xf>
    <xf numFmtId="166" fontId="31" fillId="0" borderId="102" xfId="0" applyNumberFormat="1" applyFont="1" applyBorder="1" applyAlignment="1">
      <alignment vertical="top"/>
    </xf>
    <xf numFmtId="167" fontId="31" fillId="0" borderId="103" xfId="0" applyNumberFormat="1" applyFont="1" applyBorder="1" applyAlignment="1">
      <alignment horizontal="center" vertical="top"/>
    </xf>
    <xf numFmtId="166" fontId="28" fillId="0" borderId="79" xfId="0" applyNumberFormat="1" applyFont="1" applyBorder="1" applyAlignment="1">
      <alignment vertical="top" wrapText="1"/>
    </xf>
    <xf numFmtId="166" fontId="28" fillId="0" borderId="0" xfId="0" applyNumberFormat="1" applyFont="1" applyAlignment="1">
      <alignment horizontal="center" vertical="top"/>
    </xf>
    <xf numFmtId="166" fontId="28" fillId="0" borderId="76" xfId="0" applyNumberFormat="1" applyFont="1" applyBorder="1" applyAlignment="1">
      <alignment vertical="top"/>
    </xf>
    <xf numFmtId="166" fontId="28" fillId="0" borderId="104" xfId="0" applyNumberFormat="1" applyFont="1" applyBorder="1" applyAlignment="1">
      <alignment vertical="top"/>
    </xf>
    <xf numFmtId="166" fontId="28" fillId="0" borderId="107" xfId="0" applyNumberFormat="1" applyFont="1" applyBorder="1" applyAlignment="1">
      <alignment vertical="top"/>
    </xf>
    <xf numFmtId="166" fontId="33" fillId="0" borderId="11" xfId="0" applyNumberFormat="1" applyFont="1" applyBorder="1" applyAlignment="1">
      <alignment horizontal="center" vertical="top"/>
    </xf>
    <xf numFmtId="10" fontId="17" fillId="0" borderId="71" xfId="0" applyNumberFormat="1" applyFont="1" applyBorder="1" applyAlignment="1">
      <alignment horizontal="right" vertical="top"/>
    </xf>
    <xf numFmtId="166" fontId="31" fillId="0" borderId="22" xfId="0" applyNumberFormat="1" applyFont="1" applyBorder="1" applyAlignment="1">
      <alignment vertical="top"/>
    </xf>
    <xf numFmtId="167" fontId="31" fillId="0" borderId="22" xfId="0" applyNumberFormat="1" applyFont="1" applyBorder="1" applyAlignment="1">
      <alignment horizontal="center" vertical="top"/>
    </xf>
    <xf numFmtId="166" fontId="28" fillId="0" borderId="82" xfId="0" applyNumberFormat="1" applyFont="1" applyBorder="1" applyAlignment="1">
      <alignment vertical="top" wrapText="1"/>
    </xf>
    <xf numFmtId="166" fontId="28" fillId="0" borderId="78" xfId="0" applyNumberFormat="1" applyFont="1" applyBorder="1" applyAlignment="1">
      <alignment horizontal="center" vertical="top"/>
    </xf>
    <xf numFmtId="166" fontId="31" fillId="0" borderId="89" xfId="0" applyNumberFormat="1" applyFont="1" applyBorder="1" applyAlignment="1">
      <alignment vertical="top"/>
    </xf>
    <xf numFmtId="166" fontId="28" fillId="0" borderId="113" xfId="0" applyNumberFormat="1" applyFont="1" applyBorder="1" applyAlignment="1">
      <alignment vertical="top" wrapText="1"/>
    </xf>
    <xf numFmtId="166" fontId="28" fillId="0" borderId="59" xfId="0" applyNumberFormat="1" applyFont="1" applyBorder="1" applyAlignment="1">
      <alignment vertical="top"/>
    </xf>
    <xf numFmtId="166" fontId="28" fillId="0" borderId="60" xfId="0" applyNumberFormat="1" applyFont="1" applyBorder="1" applyAlignment="1">
      <alignment vertical="top"/>
    </xf>
    <xf numFmtId="166" fontId="28" fillId="0" borderId="17" xfId="0" applyNumberFormat="1" applyFont="1" applyBorder="1" applyAlignment="1">
      <alignment vertical="top"/>
    </xf>
    <xf numFmtId="166" fontId="28" fillId="0" borderId="64" xfId="0" applyNumberFormat="1" applyFont="1" applyBorder="1" applyAlignment="1">
      <alignment horizontal="center" vertical="top"/>
    </xf>
    <xf numFmtId="0" fontId="33" fillId="0" borderId="109" xfId="0" applyFont="1" applyBorder="1" applyAlignment="1">
      <alignment vertical="top" wrapText="1"/>
    </xf>
    <xf numFmtId="0" fontId="33" fillId="0" borderId="121" xfId="0" applyFont="1" applyBorder="1" applyAlignment="1">
      <alignment vertical="top"/>
    </xf>
    <xf numFmtId="0" fontId="28" fillId="0" borderId="60" xfId="0" applyFont="1" applyBorder="1" applyAlignment="1">
      <alignment vertical="top" wrapText="1"/>
    </xf>
    <xf numFmtId="0" fontId="33" fillId="0" borderId="121" xfId="0" applyFont="1" applyBorder="1" applyAlignment="1">
      <alignment vertical="top" wrapText="1"/>
    </xf>
    <xf numFmtId="4" fontId="6" fillId="0" borderId="59" xfId="0" applyNumberFormat="1" applyFont="1" applyFill="1" applyBorder="1" applyAlignment="1">
      <alignment horizontal="right" vertical="top"/>
    </xf>
    <xf numFmtId="4" fontId="6" fillId="0" borderId="60" xfId="0" applyNumberFormat="1" applyFont="1" applyFill="1" applyBorder="1" applyAlignment="1">
      <alignment horizontal="right" vertical="top"/>
    </xf>
    <xf numFmtId="4" fontId="6" fillId="0" borderId="63" xfId="0" applyNumberFormat="1" applyFont="1" applyFill="1" applyBorder="1" applyAlignment="1">
      <alignment horizontal="right" vertical="top"/>
    </xf>
    <xf numFmtId="166" fontId="31" fillId="0" borderId="76" xfId="0" applyNumberFormat="1" applyFont="1" applyBorder="1" applyAlignment="1">
      <alignment vertical="top"/>
    </xf>
    <xf numFmtId="167" fontId="31" fillId="0" borderId="104" xfId="0" applyNumberFormat="1" applyFont="1" applyBorder="1" applyAlignment="1">
      <alignment horizontal="center" vertical="top"/>
    </xf>
    <xf numFmtId="166" fontId="31" fillId="0" borderId="133" xfId="0" applyNumberFormat="1" applyFont="1" applyBorder="1" applyAlignment="1">
      <alignment vertical="top"/>
    </xf>
    <xf numFmtId="49" fontId="31" fillId="0" borderId="129" xfId="0" applyNumberFormat="1" applyFont="1" applyBorder="1" applyAlignment="1">
      <alignment horizontal="center" vertical="top"/>
    </xf>
    <xf numFmtId="166" fontId="28" fillId="0" borderId="128" xfId="0" applyNumberFormat="1" applyFont="1" applyBorder="1" applyAlignment="1">
      <alignment vertical="top" wrapText="1"/>
    </xf>
    <xf numFmtId="166" fontId="33" fillId="0" borderId="134" xfId="0" applyNumberFormat="1" applyFont="1" applyBorder="1" applyAlignment="1">
      <alignment horizontal="center" vertical="top"/>
    </xf>
    <xf numFmtId="166" fontId="33" fillId="0" borderId="133" xfId="0" applyNumberFormat="1" applyFont="1" applyBorder="1" applyAlignment="1">
      <alignment horizontal="center" vertical="top"/>
    </xf>
    <xf numFmtId="166" fontId="28" fillId="0" borderId="129" xfId="0" applyNumberFormat="1" applyFont="1" applyBorder="1" applyAlignment="1">
      <alignment horizontal="center" vertical="top"/>
    </xf>
    <xf numFmtId="166" fontId="28" fillId="0" borderId="131" xfId="0" applyNumberFormat="1" applyFont="1" applyBorder="1" applyAlignment="1">
      <alignment horizontal="center" vertical="top"/>
    </xf>
    <xf numFmtId="0" fontId="26" fillId="0" borderId="0" xfId="0" applyFont="1"/>
    <xf numFmtId="0" fontId="26" fillId="0" borderId="9" xfId="0" applyFont="1" applyBorder="1"/>
    <xf numFmtId="4" fontId="1" fillId="0" borderId="121" xfId="0" applyNumberFormat="1" applyFont="1" applyBorder="1" applyAlignment="1">
      <alignment wrapText="1"/>
    </xf>
    <xf numFmtId="0" fontId="1" fillId="0" borderId="121" xfId="0" applyFont="1" applyBorder="1" applyAlignment="1">
      <alignment wrapText="1"/>
    </xf>
    <xf numFmtId="4" fontId="1" fillId="0" borderId="121" xfId="0" applyNumberFormat="1" applyFont="1" applyBorder="1"/>
    <xf numFmtId="0" fontId="0" fillId="0" borderId="0" xfId="0" applyFont="1" applyAlignment="1"/>
    <xf numFmtId="0" fontId="10" fillId="0" borderId="117" xfId="0" applyFont="1" applyBorder="1"/>
    <xf numFmtId="0" fontId="1" fillId="0" borderId="117" xfId="0" applyFont="1" applyBorder="1" applyAlignment="1">
      <alignment horizontal="right" wrapText="1"/>
    </xf>
    <xf numFmtId="4" fontId="1" fillId="0" borderId="117" xfId="0" applyNumberFormat="1" applyFont="1" applyBorder="1" applyAlignment="1">
      <alignment wrapText="1"/>
    </xf>
    <xf numFmtId="0" fontId="1" fillId="0" borderId="117" xfId="0" applyFont="1" applyBorder="1" applyAlignment="1">
      <alignment wrapText="1"/>
    </xf>
    <xf numFmtId="4" fontId="1" fillId="0" borderId="117" xfId="0" applyNumberFormat="1" applyFont="1" applyBorder="1"/>
    <xf numFmtId="4" fontId="6" fillId="0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37" fillId="0" borderId="59" xfId="0" applyNumberFormat="1" applyFont="1" applyFill="1" applyBorder="1" applyAlignment="1">
      <alignment horizontal="right" vertical="top"/>
    </xf>
    <xf numFmtId="4" fontId="37" fillId="0" borderId="60" xfId="0" applyNumberFormat="1" applyFont="1" applyFill="1" applyBorder="1" applyAlignment="1">
      <alignment horizontal="right" vertical="top"/>
    </xf>
    <xf numFmtId="4" fontId="37" fillId="0" borderId="63" xfId="0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horizontal="center" vertical="center" wrapText="1"/>
    </xf>
    <xf numFmtId="4" fontId="37" fillId="0" borderId="59" xfId="0" applyNumberFormat="1" applyFont="1" applyFill="1" applyBorder="1" applyAlignment="1">
      <alignment horizontal="right" vertical="top" wrapText="1"/>
    </xf>
    <xf numFmtId="4" fontId="37" fillId="0" borderId="60" xfId="0" applyNumberFormat="1" applyFont="1" applyFill="1" applyBorder="1" applyAlignment="1">
      <alignment horizontal="right" vertical="top" wrapText="1"/>
    </xf>
    <xf numFmtId="4" fontId="37" fillId="0" borderId="17" xfId="0" applyNumberFormat="1" applyFont="1" applyFill="1" applyBorder="1" applyAlignment="1">
      <alignment horizontal="right" vertical="top" wrapText="1"/>
    </xf>
    <xf numFmtId="0" fontId="0" fillId="0" borderId="0" xfId="0" applyFont="1" applyAlignment="1"/>
    <xf numFmtId="166" fontId="31" fillId="0" borderId="57" xfId="0" applyNumberFormat="1" applyFont="1" applyBorder="1" applyAlignment="1">
      <alignment vertical="top"/>
    </xf>
    <xf numFmtId="49" fontId="31" fillId="0" borderId="79" xfId="0" applyNumberFormat="1" applyFont="1" applyBorder="1" applyAlignment="1">
      <alignment horizontal="center" vertical="top"/>
    </xf>
    <xf numFmtId="49" fontId="31" fillId="0" borderId="121" xfId="0" applyNumberFormat="1" applyFont="1" applyBorder="1" applyAlignment="1">
      <alignment horizontal="center" vertical="top"/>
    </xf>
    <xf numFmtId="166" fontId="28" fillId="0" borderId="121" xfId="0" applyNumberFormat="1" applyFont="1" applyBorder="1" applyAlignment="1">
      <alignment horizontal="left" vertical="top" wrapText="1"/>
    </xf>
    <xf numFmtId="4" fontId="0" fillId="0" borderId="0" xfId="0" applyNumberFormat="1" applyFont="1" applyAlignment="1"/>
    <xf numFmtId="4" fontId="37" fillId="0" borderId="17" xfId="0" applyNumberFormat="1" applyFont="1" applyFill="1" applyBorder="1" applyAlignment="1">
      <alignment horizontal="right" vertical="top"/>
    </xf>
    <xf numFmtId="4" fontId="6" fillId="0" borderId="49" xfId="0" applyNumberFormat="1" applyFont="1" applyFill="1" applyBorder="1" applyAlignment="1">
      <alignment horizontal="right" vertical="top"/>
    </xf>
    <xf numFmtId="4" fontId="6" fillId="0" borderId="50" xfId="0" applyNumberFormat="1" applyFont="1" applyFill="1" applyBorder="1" applyAlignment="1">
      <alignment horizontal="right" vertical="top"/>
    </xf>
    <xf numFmtId="4" fontId="6" fillId="0" borderId="66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wrapText="1"/>
    </xf>
    <xf numFmtId="0" fontId="0" fillId="0" borderId="0" xfId="0" applyFont="1" applyAlignment="1"/>
    <xf numFmtId="4" fontId="6" fillId="0" borderId="67" xfId="0" applyNumberFormat="1" applyFont="1" applyFill="1" applyBorder="1" applyAlignment="1">
      <alignment horizontal="right" vertical="top"/>
    </xf>
    <xf numFmtId="4" fontId="6" fillId="0" borderId="68" xfId="0" applyNumberFormat="1" applyFont="1" applyFill="1" applyBorder="1" applyAlignment="1">
      <alignment horizontal="right" vertical="top"/>
    </xf>
    <xf numFmtId="4" fontId="6" fillId="0" borderId="70" xfId="0" applyNumberFormat="1" applyFont="1" applyFill="1" applyBorder="1" applyAlignment="1">
      <alignment horizontal="right" vertical="top"/>
    </xf>
    <xf numFmtId="0" fontId="0" fillId="0" borderId="0" xfId="0" applyFont="1" applyAlignment="1"/>
    <xf numFmtId="49" fontId="26" fillId="0" borderId="109" xfId="0" applyNumberFormat="1" applyFont="1" applyFill="1" applyBorder="1" applyAlignment="1">
      <alignment horizontal="center" vertical="center" wrapText="1"/>
    </xf>
    <xf numFmtId="166" fontId="28" fillId="0" borderId="79" xfId="0" applyNumberFormat="1" applyFont="1" applyFill="1" applyBorder="1" applyAlignment="1">
      <alignment horizontal="center" vertical="center" wrapText="1"/>
    </xf>
    <xf numFmtId="4" fontId="2" fillId="0" borderId="109" xfId="0" applyNumberFormat="1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166" fontId="28" fillId="0" borderId="98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66" fontId="37" fillId="0" borderId="98" xfId="0" applyNumberFormat="1" applyFont="1" applyFill="1" applyBorder="1" applyAlignment="1">
      <alignment horizontal="center" vertical="center" wrapText="1"/>
    </xf>
    <xf numFmtId="4" fontId="36" fillId="0" borderId="109" xfId="0" applyNumberFormat="1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21" fillId="0" borderId="0" xfId="0" applyFont="1" applyFill="1" applyAlignment="1">
      <alignment horizontal="right"/>
    </xf>
    <xf numFmtId="0" fontId="28" fillId="0" borderId="121" xfId="0" applyFont="1" applyFill="1" applyBorder="1" applyAlignment="1">
      <alignment horizontal="left" vertical="top" wrapText="1"/>
    </xf>
    <xf numFmtId="0" fontId="29" fillId="0" borderId="121" xfId="0" applyFont="1" applyFill="1" applyBorder="1" applyAlignment="1">
      <alignment horizontal="center" vertical="center" wrapText="1"/>
    </xf>
    <xf numFmtId="4" fontId="27" fillId="0" borderId="121" xfId="0" applyNumberFormat="1" applyFont="1" applyFill="1" applyBorder="1" applyAlignment="1">
      <alignment horizontal="center" vertical="center" wrapText="1" shrinkToFit="1"/>
    </xf>
    <xf numFmtId="0" fontId="30" fillId="0" borderId="121" xfId="0" applyFont="1" applyFill="1" applyBorder="1" applyAlignment="1">
      <alignment horizontal="center" vertical="center" wrapText="1"/>
    </xf>
    <xf numFmtId="49" fontId="26" fillId="0" borderId="121" xfId="0" applyNumberFormat="1" applyFont="1" applyFill="1" applyBorder="1" applyAlignment="1">
      <alignment horizontal="center" vertical="center" wrapText="1"/>
    </xf>
    <xf numFmtId="0" fontId="33" fillId="0" borderId="121" xfId="0" applyFont="1" applyFill="1" applyBorder="1" applyAlignment="1">
      <alignment horizontal="center" vertical="center" wrapText="1"/>
    </xf>
    <xf numFmtId="4" fontId="2" fillId="0" borderId="121" xfId="0" applyNumberFormat="1" applyFont="1" applyFill="1" applyBorder="1" applyAlignment="1">
      <alignment horizontal="center" vertical="center" wrapText="1"/>
    </xf>
    <xf numFmtId="166" fontId="28" fillId="0" borderId="121" xfId="0" applyNumberFormat="1" applyFont="1" applyFill="1" applyBorder="1" applyAlignment="1">
      <alignment horizontal="center" vertical="center" wrapText="1"/>
    </xf>
    <xf numFmtId="2" fontId="27" fillId="0" borderId="121" xfId="0" applyNumberFormat="1" applyFont="1" applyFill="1" applyBorder="1" applyAlignment="1">
      <alignment horizontal="center" vertical="center" wrapText="1"/>
    </xf>
    <xf numFmtId="166" fontId="37" fillId="0" borderId="121" xfId="0" applyNumberFormat="1" applyFont="1" applyFill="1" applyBorder="1" applyAlignment="1">
      <alignment vertical="top" wrapText="1"/>
    </xf>
    <xf numFmtId="166" fontId="37" fillId="0" borderId="121" xfId="0" applyNumberFormat="1" applyFont="1" applyFill="1" applyBorder="1" applyAlignment="1">
      <alignment horizontal="center" vertical="center" wrapText="1"/>
    </xf>
    <xf numFmtId="4" fontId="36" fillId="0" borderId="121" xfId="0" applyNumberFormat="1" applyFont="1" applyFill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38" fillId="0" borderId="121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0" fontId="1" fillId="0" borderId="136" xfId="0" applyFont="1" applyFill="1" applyBorder="1" applyAlignment="1">
      <alignment horizontal="center" vertical="center" wrapText="1"/>
    </xf>
    <xf numFmtId="0" fontId="28" fillId="0" borderId="121" xfId="0" applyFont="1" applyFill="1" applyBorder="1" applyAlignment="1">
      <alignment vertical="top" wrapText="1"/>
    </xf>
    <xf numFmtId="0" fontId="35" fillId="0" borderId="121" xfId="0" applyFont="1" applyFill="1" applyBorder="1" applyAlignment="1">
      <alignment vertical="top" wrapText="1"/>
    </xf>
    <xf numFmtId="0" fontId="33" fillId="0" borderId="121" xfId="0" applyFont="1" applyFill="1" applyBorder="1" applyAlignment="1">
      <alignment vertical="top" wrapText="1"/>
    </xf>
    <xf numFmtId="0" fontId="36" fillId="0" borderId="121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33" fillId="0" borderId="121" xfId="0" applyFont="1" applyFill="1" applyBorder="1" applyAlignment="1">
      <alignment horizontal="center" vertical="center"/>
    </xf>
    <xf numFmtId="166" fontId="28" fillId="0" borderId="121" xfId="0" applyNumberFormat="1" applyFont="1" applyFill="1" applyBorder="1" applyAlignment="1">
      <alignment horizontal="left" vertical="top" wrapText="1"/>
    </xf>
    <xf numFmtId="49" fontId="2" fillId="0" borderId="121" xfId="0" applyNumberFormat="1" applyFont="1" applyFill="1" applyBorder="1" applyAlignment="1">
      <alignment horizontal="center" vertical="center" wrapText="1"/>
    </xf>
    <xf numFmtId="166" fontId="33" fillId="0" borderId="121" xfId="0" applyNumberFormat="1" applyFont="1" applyFill="1" applyBorder="1" applyAlignment="1">
      <alignment horizontal="left" vertical="top" wrapText="1"/>
    </xf>
    <xf numFmtId="166" fontId="28" fillId="0" borderId="121" xfId="0" applyNumberFormat="1" applyFont="1" applyFill="1" applyBorder="1" applyAlignment="1">
      <alignment vertical="top" wrapText="1"/>
    </xf>
    <xf numFmtId="166" fontId="6" fillId="0" borderId="121" xfId="0" applyNumberFormat="1" applyFont="1" applyFill="1" applyBorder="1" applyAlignment="1">
      <alignment vertical="top" wrapText="1"/>
    </xf>
    <xf numFmtId="49" fontId="36" fillId="0" borderId="121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42" xfId="0" applyNumberFormat="1" applyFont="1" applyFill="1" applyBorder="1" applyAlignment="1">
      <alignment horizontal="left" vertical="top"/>
    </xf>
    <xf numFmtId="166" fontId="4" fillId="8" borderId="43" xfId="0" applyNumberFormat="1" applyFont="1" applyFill="1" applyBorder="1" applyAlignment="1">
      <alignment horizontal="left" vertical="top"/>
    </xf>
    <xf numFmtId="166" fontId="4" fillId="8" borderId="47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31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85" xfId="0" applyNumberFormat="1" applyFont="1" applyFill="1" applyBorder="1" applyAlignment="1">
      <alignment horizontal="center" vertical="center" wrapText="1"/>
    </xf>
    <xf numFmtId="4" fontId="1" fillId="5" borderId="58" xfId="0" applyNumberFormat="1" applyFont="1" applyFill="1" applyBorder="1" applyAlignment="1">
      <alignment horizontal="center" vertical="center" wrapText="1"/>
    </xf>
    <xf numFmtId="0" fontId="36" fillId="0" borderId="121" xfId="0" applyFont="1" applyFill="1" applyBorder="1" applyAlignment="1">
      <alignment horizontal="center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4" fontId="2" fillId="0" borderId="121" xfId="0" applyNumberFormat="1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wrapText="1"/>
    </xf>
    <xf numFmtId="0" fontId="0" fillId="0" borderId="0" xfId="0" applyFont="1" applyFill="1" applyAlignment="1"/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83" xfId="0" applyFont="1" applyFill="1" applyBorder="1"/>
    <xf numFmtId="0" fontId="10" fillId="0" borderId="58" xfId="0" applyFont="1" applyFill="1" applyBorder="1"/>
    <xf numFmtId="4" fontId="1" fillId="0" borderId="71" xfId="0" applyNumberFormat="1" applyFont="1" applyFill="1" applyBorder="1" applyAlignment="1">
      <alignment horizontal="center" vertical="center" wrapText="1"/>
    </xf>
    <xf numFmtId="0" fontId="10" fillId="0" borderId="85" xfId="0" applyFont="1" applyFill="1" applyBorder="1"/>
    <xf numFmtId="0" fontId="10" fillId="0" borderId="135" xfId="0" applyFont="1" applyFill="1" applyBorder="1"/>
    <xf numFmtId="0" fontId="1" fillId="0" borderId="121" xfId="0" applyFont="1" applyBorder="1" applyAlignment="1">
      <alignment horizontal="right" wrapText="1"/>
    </xf>
    <xf numFmtId="0" fontId="10" fillId="0" borderId="121" xfId="0" applyFont="1" applyBorder="1"/>
    <xf numFmtId="0" fontId="40" fillId="0" borderId="1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66CCFF"/>
      <color rgb="FFFFCCCC"/>
      <color rgb="FFCCFFCC"/>
      <color rgb="FFFF5050"/>
      <color rgb="FF66FFFF"/>
      <color rgb="FFFFFF00"/>
      <color rgb="FFFF99CC"/>
      <color rgb="FF66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B18" zoomScale="84" zoomScaleNormal="84" workbookViewId="0">
      <selection activeCell="E15" sqref="E15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821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822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824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852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823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853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635" t="s">
        <v>2</v>
      </c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635" t="s">
        <v>3</v>
      </c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637" t="s">
        <v>928</v>
      </c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638"/>
      <c r="B16" s="641" t="s">
        <v>4</v>
      </c>
      <c r="C16" s="642"/>
      <c r="D16" s="645" t="s">
        <v>5</v>
      </c>
      <c r="E16" s="646"/>
      <c r="F16" s="646"/>
      <c r="G16" s="646"/>
      <c r="H16" s="646"/>
      <c r="I16" s="646"/>
      <c r="J16" s="647"/>
      <c r="K16" s="648" t="s">
        <v>6</v>
      </c>
      <c r="L16" s="642"/>
      <c r="M16" s="648" t="s">
        <v>7</v>
      </c>
      <c r="N16" s="64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639"/>
      <c r="B17" s="643"/>
      <c r="C17" s="644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650" t="s">
        <v>13</v>
      </c>
      <c r="J17" s="651"/>
      <c r="K17" s="649"/>
      <c r="L17" s="644"/>
      <c r="M17" s="649"/>
      <c r="N17" s="644"/>
    </row>
    <row r="18" spans="1:26" ht="47.25" customHeight="1" x14ac:dyDescent="0.25">
      <c r="A18" s="640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31</v>
      </c>
      <c r="B20" s="32">
        <v>1</v>
      </c>
      <c r="C20" s="33">
        <v>3009669</v>
      </c>
      <c r="D20" s="34"/>
      <c r="E20" s="35">
        <v>50000</v>
      </c>
      <c r="F20" s="35"/>
      <c r="G20" s="35"/>
      <c r="H20" s="35"/>
      <c r="I20" s="36"/>
      <c r="J20" s="33">
        <f>D20+E20+F20+G20+H20</f>
        <v>50000</v>
      </c>
      <c r="K20" s="37"/>
      <c r="L20" s="33">
        <v>0</v>
      </c>
      <c r="M20" s="38">
        <v>1</v>
      </c>
      <c r="N20" s="39">
        <f>C20+J20+L20</f>
        <v>3059669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32</v>
      </c>
      <c r="B21" s="32">
        <v>1</v>
      </c>
      <c r="C21" s="33">
        <f>'Реєстр документів'!F151</f>
        <v>3009643.24</v>
      </c>
      <c r="D21" s="34"/>
      <c r="E21" s="35">
        <v>50000</v>
      </c>
      <c r="F21" s="35"/>
      <c r="G21" s="35"/>
      <c r="H21" s="35"/>
      <c r="I21" s="36"/>
      <c r="J21" s="33">
        <f>D21+E21+F21+G21+H21</f>
        <v>50000</v>
      </c>
      <c r="K21" s="37"/>
      <c r="L21" s="33"/>
      <c r="M21" s="38">
        <v>1</v>
      </c>
      <c r="N21" s="39">
        <f>C21+J21+L21</f>
        <v>3059643.24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33</v>
      </c>
      <c r="B22" s="32">
        <f>C22*B21/C20</f>
        <v>0.7799993952823383</v>
      </c>
      <c r="C22" s="33">
        <v>2347540</v>
      </c>
      <c r="D22" s="34"/>
      <c r="E22" s="35">
        <v>50000</v>
      </c>
      <c r="F22" s="35"/>
      <c r="G22" s="35"/>
      <c r="H22" s="35"/>
      <c r="I22" s="36"/>
      <c r="J22" s="33">
        <f>D22+E22+F22+G22+H22</f>
        <v>50000</v>
      </c>
      <c r="K22" s="37"/>
      <c r="L22" s="33"/>
      <c r="M22" s="38">
        <v>1</v>
      </c>
      <c r="N22" s="39">
        <f>C22+J22+L22</f>
        <v>2397540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34</v>
      </c>
      <c r="B23" s="32">
        <f>C23*B20/C20</f>
        <v>0.2199920456369123</v>
      </c>
      <c r="C23" s="33">
        <f t="shared" ref="C23:H23" si="0">C21-C22</f>
        <v>662103.24000000022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662103.24000000022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35</v>
      </c>
      <c r="C26" s="43" t="s">
        <v>825</v>
      </c>
      <c r="D26" s="43"/>
      <c r="E26" s="43"/>
      <c r="F26" s="42"/>
      <c r="G26" s="43"/>
      <c r="H26" s="43"/>
      <c r="I26" s="44"/>
      <c r="J26" s="43" t="s">
        <v>826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82"/>
  <sheetViews>
    <sheetView zoomScale="96" zoomScaleNormal="96" workbookViewId="0">
      <pane xSplit="3" ySplit="9" topLeftCell="V244" activePane="bottomRight" state="frozen"/>
      <selection pane="topRight" activeCell="D1" sqref="D1"/>
      <selection pane="bottomLeft" activeCell="A10" sqref="A10"/>
      <selection pane="bottomRight" activeCell="A5" sqref="A5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40.69921875" customWidth="1"/>
    <col min="4" max="4" width="10.3984375" customWidth="1"/>
    <col min="5" max="5" width="9.3984375" customWidth="1"/>
    <col min="6" max="6" width="14.59765625" customWidth="1"/>
    <col min="7" max="7" width="16.3984375" customWidth="1"/>
    <col min="8" max="8" width="11.3984375" customWidth="1"/>
    <col min="9" max="9" width="11.5" customWidth="1"/>
    <col min="10" max="10" width="16.3984375" customWidth="1"/>
    <col min="11" max="11" width="11" customWidth="1" outlineLevel="1"/>
    <col min="12" max="12" width="10.59765625" customWidth="1" outlineLevel="1"/>
    <col min="13" max="13" width="11.09765625" customWidth="1" outlineLevel="1"/>
    <col min="14" max="14" width="8.59765625" customWidth="1" outlineLevel="1"/>
    <col min="15" max="15" width="11" customWidth="1" outlineLevel="1"/>
    <col min="16" max="16" width="13" customWidth="1" outlineLevel="1"/>
    <col min="17" max="17" width="3.3984375" customWidth="1" outlineLevel="1"/>
    <col min="18" max="19" width="3.69921875" customWidth="1" outlineLevel="1"/>
    <col min="20" max="21" width="3.8984375" customWidth="1" outlineLevel="1"/>
    <col min="22" max="23" width="4" customWidth="1" outlineLevel="1"/>
    <col min="24" max="24" width="4.09765625" customWidth="1" outlineLevel="1"/>
    <col min="25" max="25" width="4.19921875" customWidth="1" outlineLevel="1"/>
    <col min="26" max="26" width="4.09765625" customWidth="1" outlineLevel="1"/>
    <col min="27" max="27" width="4.19921875" customWidth="1" outlineLevel="1"/>
    <col min="28" max="28" width="4.69921875" customWidth="1" outlineLevel="1"/>
    <col min="29" max="29" width="14.3984375" customWidth="1"/>
    <col min="30" max="30" width="14.19921875" customWidth="1"/>
    <col min="31" max="31" width="12.19921875" customWidth="1"/>
    <col min="32" max="32" width="12.5" customWidth="1"/>
    <col min="33" max="33" width="12.69921875" customWidth="1"/>
    <col min="34" max="35" width="7.69921875" customWidth="1"/>
  </cols>
  <sheetData>
    <row r="1" spans="1:35" ht="28.5" customHeight="1" x14ac:dyDescent="0.3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8" customHeight="1" x14ac:dyDescent="0.3">
      <c r="A2" s="49" t="s">
        <v>824</v>
      </c>
      <c r="B2" s="47"/>
      <c r="C2" s="47"/>
      <c r="D2" s="47"/>
      <c r="E2" s="47"/>
      <c r="F2" s="13"/>
      <c r="G2" s="13"/>
      <c r="H2" s="13"/>
      <c r="I2" s="13"/>
      <c r="J2" s="44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22.5" customHeight="1" x14ac:dyDescent="0.3">
      <c r="A3" s="49" t="s">
        <v>40</v>
      </c>
      <c r="B3" s="50"/>
      <c r="C3" s="632" t="s">
        <v>684</v>
      </c>
      <c r="D3" s="51"/>
      <c r="E3" s="484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4.25" customHeight="1" x14ac:dyDescent="0.3">
      <c r="A4" s="11" t="s">
        <v>1</v>
      </c>
      <c r="B4" s="50"/>
      <c r="C4" s="49" t="s">
        <v>921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22.5" customHeight="1" thickBot="1" x14ac:dyDescent="0.3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30" customHeight="1" thickBot="1" x14ac:dyDescent="0.3">
      <c r="A6" s="655" t="s">
        <v>41</v>
      </c>
      <c r="B6" s="657" t="s">
        <v>42</v>
      </c>
      <c r="C6" s="660" t="s">
        <v>43</v>
      </c>
      <c r="D6" s="663" t="s">
        <v>44</v>
      </c>
      <c r="E6" s="664" t="s">
        <v>45</v>
      </c>
      <c r="F6" s="653"/>
      <c r="G6" s="653"/>
      <c r="H6" s="653"/>
      <c r="I6" s="653"/>
      <c r="J6" s="654"/>
      <c r="K6" s="664" t="s">
        <v>46</v>
      </c>
      <c r="L6" s="653"/>
      <c r="M6" s="653"/>
      <c r="N6" s="653"/>
      <c r="O6" s="653"/>
      <c r="P6" s="654"/>
      <c r="Q6" s="664" t="s">
        <v>46</v>
      </c>
      <c r="R6" s="653"/>
      <c r="S6" s="653"/>
      <c r="T6" s="653"/>
      <c r="U6" s="653"/>
      <c r="V6" s="654"/>
      <c r="W6" s="664" t="s">
        <v>46</v>
      </c>
      <c r="X6" s="653"/>
      <c r="Y6" s="653"/>
      <c r="Z6" s="653"/>
      <c r="AA6" s="653"/>
      <c r="AB6" s="654"/>
      <c r="AC6" s="675" t="s">
        <v>47</v>
      </c>
      <c r="AD6" s="653"/>
      <c r="AE6" s="653"/>
      <c r="AF6" s="676"/>
      <c r="AG6" s="655" t="s">
        <v>48</v>
      </c>
    </row>
    <row r="7" spans="1:35" ht="60" customHeight="1" thickBot="1" x14ac:dyDescent="0.3">
      <c r="A7" s="639"/>
      <c r="B7" s="658"/>
      <c r="C7" s="661"/>
      <c r="D7" s="661"/>
      <c r="E7" s="652" t="s">
        <v>49</v>
      </c>
      <c r="F7" s="653"/>
      <c r="G7" s="654"/>
      <c r="H7" s="670" t="s">
        <v>50</v>
      </c>
      <c r="I7" s="653"/>
      <c r="J7" s="654"/>
      <c r="K7" s="652" t="s">
        <v>49</v>
      </c>
      <c r="L7" s="653"/>
      <c r="M7" s="654"/>
      <c r="N7" s="652" t="s">
        <v>50</v>
      </c>
      <c r="O7" s="653"/>
      <c r="P7" s="654"/>
      <c r="Q7" s="652" t="s">
        <v>49</v>
      </c>
      <c r="R7" s="653"/>
      <c r="S7" s="654"/>
      <c r="T7" s="652" t="s">
        <v>50</v>
      </c>
      <c r="U7" s="653"/>
      <c r="V7" s="654"/>
      <c r="W7" s="652" t="s">
        <v>49</v>
      </c>
      <c r="X7" s="653"/>
      <c r="Y7" s="654"/>
      <c r="Z7" s="652" t="s">
        <v>50</v>
      </c>
      <c r="AA7" s="653"/>
      <c r="AB7" s="654"/>
      <c r="AC7" s="678" t="s">
        <v>51</v>
      </c>
      <c r="AD7" s="678" t="s">
        <v>52</v>
      </c>
      <c r="AE7" s="675" t="s">
        <v>53</v>
      </c>
      <c r="AF7" s="676"/>
      <c r="AG7" s="639"/>
    </row>
    <row r="8" spans="1:35" ht="66.75" customHeight="1" thickBot="1" x14ac:dyDescent="0.3">
      <c r="A8" s="656"/>
      <c r="B8" s="659"/>
      <c r="C8" s="662"/>
      <c r="D8" s="662"/>
      <c r="E8" s="58" t="s">
        <v>54</v>
      </c>
      <c r="F8" s="59" t="s">
        <v>55</v>
      </c>
      <c r="G8" s="60" t="s">
        <v>56</v>
      </c>
      <c r="H8" s="58" t="s">
        <v>54</v>
      </c>
      <c r="I8" s="59" t="s">
        <v>55</v>
      </c>
      <c r="J8" s="60" t="s">
        <v>57</v>
      </c>
      <c r="K8" s="58" t="s">
        <v>54</v>
      </c>
      <c r="L8" s="59" t="s">
        <v>58</v>
      </c>
      <c r="M8" s="60" t="s">
        <v>59</v>
      </c>
      <c r="N8" s="58" t="s">
        <v>54</v>
      </c>
      <c r="O8" s="59" t="s">
        <v>58</v>
      </c>
      <c r="P8" s="60" t="s">
        <v>60</v>
      </c>
      <c r="Q8" s="58" t="s">
        <v>54</v>
      </c>
      <c r="R8" s="59" t="s">
        <v>58</v>
      </c>
      <c r="S8" s="60" t="s">
        <v>61</v>
      </c>
      <c r="T8" s="58" t="s">
        <v>54</v>
      </c>
      <c r="U8" s="59" t="s">
        <v>58</v>
      </c>
      <c r="V8" s="60" t="s">
        <v>62</v>
      </c>
      <c r="W8" s="58" t="s">
        <v>54</v>
      </c>
      <c r="X8" s="59" t="s">
        <v>58</v>
      </c>
      <c r="Y8" s="60" t="s">
        <v>63</v>
      </c>
      <c r="Z8" s="58" t="s">
        <v>54</v>
      </c>
      <c r="AA8" s="59" t="s">
        <v>58</v>
      </c>
      <c r="AB8" s="60" t="s">
        <v>64</v>
      </c>
      <c r="AC8" s="677"/>
      <c r="AD8" s="677"/>
      <c r="AE8" s="61" t="s">
        <v>65</v>
      </c>
      <c r="AF8" s="62" t="s">
        <v>14</v>
      </c>
      <c r="AG8" s="677"/>
    </row>
    <row r="9" spans="1:35" ht="20.25" customHeight="1" thickBot="1" x14ac:dyDescent="0.3">
      <c r="A9" s="63" t="s">
        <v>66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25.5" customHeight="1" thickBot="1" x14ac:dyDescent="0.3">
      <c r="A10" s="71"/>
      <c r="B10" s="72"/>
      <c r="C10" s="70" t="s">
        <v>67</v>
      </c>
      <c r="D10" s="73"/>
      <c r="E10" s="66" t="s">
        <v>68</v>
      </c>
      <c r="F10" s="73" t="s">
        <v>69</v>
      </c>
      <c r="G10" s="74" t="s">
        <v>70</v>
      </c>
      <c r="H10" s="73" t="s">
        <v>71</v>
      </c>
      <c r="I10" s="73" t="s">
        <v>72</v>
      </c>
      <c r="J10" s="73" t="s">
        <v>73</v>
      </c>
      <c r="K10" s="65" t="s">
        <v>74</v>
      </c>
      <c r="L10" s="70" t="s">
        <v>75</v>
      </c>
      <c r="M10" s="69" t="s">
        <v>76</v>
      </c>
      <c r="N10" s="65" t="s">
        <v>77</v>
      </c>
      <c r="O10" s="70" t="s">
        <v>78</v>
      </c>
      <c r="P10" s="69" t="s">
        <v>79</v>
      </c>
      <c r="Q10" s="65" t="s">
        <v>80</v>
      </c>
      <c r="R10" s="70" t="s">
        <v>81</v>
      </c>
      <c r="S10" s="69" t="s">
        <v>82</v>
      </c>
      <c r="T10" s="65" t="s">
        <v>83</v>
      </c>
      <c r="U10" s="70" t="s">
        <v>84</v>
      </c>
      <c r="V10" s="69" t="s">
        <v>85</v>
      </c>
      <c r="W10" s="65" t="s">
        <v>86</v>
      </c>
      <c r="X10" s="70" t="s">
        <v>87</v>
      </c>
      <c r="Y10" s="69" t="s">
        <v>88</v>
      </c>
      <c r="Z10" s="65" t="s">
        <v>89</v>
      </c>
      <c r="AA10" s="70" t="s">
        <v>90</v>
      </c>
      <c r="AB10" s="69" t="s">
        <v>91</v>
      </c>
      <c r="AC10" s="70" t="s">
        <v>92</v>
      </c>
      <c r="AD10" s="70" t="s">
        <v>93</v>
      </c>
      <c r="AE10" s="70" t="s">
        <v>94</v>
      </c>
      <c r="AF10" s="70" t="s">
        <v>95</v>
      </c>
      <c r="AG10" s="68"/>
    </row>
    <row r="11" spans="1:35" ht="19.5" customHeight="1" thickBot="1" x14ac:dyDescent="0.3">
      <c r="A11" s="75"/>
      <c r="B11" s="76"/>
      <c r="C11" s="77" t="s">
        <v>96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97</v>
      </c>
      <c r="B12" s="86">
        <v>1</v>
      </c>
      <c r="C12" s="87" t="s">
        <v>98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99</v>
      </c>
      <c r="B13" s="101" t="s">
        <v>100</v>
      </c>
      <c r="C13" s="102" t="s">
        <v>101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6" si="0">G13+M13+S13+Y13</f>
        <v>0</v>
      </c>
      <c r="AD13" s="108">
        <f t="shared" ref="AD13:AD26" si="1">J13+P13+V13+AB13</f>
        <v>0</v>
      </c>
      <c r="AE13" s="109">
        <f t="shared" ref="AE13:AE27" si="2">AC13-AD13</f>
        <v>0</v>
      </c>
      <c r="AF13" s="110" t="e">
        <f t="shared" ref="AF13:AF27" si="3">AE13/AC13</f>
        <v>#DIV/0!</v>
      </c>
      <c r="AG13" s="111"/>
      <c r="AH13" s="112"/>
      <c r="AI13" s="112"/>
    </row>
    <row r="14" spans="1:35" ht="30" customHeight="1" x14ac:dyDescent="0.25">
      <c r="A14" s="113" t="s">
        <v>102</v>
      </c>
      <c r="B14" s="114" t="s">
        <v>103</v>
      </c>
      <c r="C14" s="115" t="s">
        <v>104</v>
      </c>
      <c r="D14" s="116" t="s">
        <v>105</v>
      </c>
      <c r="E14" s="117"/>
      <c r="F14" s="118"/>
      <c r="G14" s="119">
        <f>E14*F14</f>
        <v>0</v>
      </c>
      <c r="H14" s="117"/>
      <c r="I14" s="11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5">
      <c r="A15" s="113" t="s">
        <v>102</v>
      </c>
      <c r="B15" s="114" t="s">
        <v>106</v>
      </c>
      <c r="C15" s="115" t="s">
        <v>104</v>
      </c>
      <c r="D15" s="116" t="s">
        <v>105</v>
      </c>
      <c r="E15" s="117"/>
      <c r="F15" s="118"/>
      <c r="G15" s="119">
        <f>E15*F15</f>
        <v>0</v>
      </c>
      <c r="H15" s="117"/>
      <c r="I15" s="118"/>
      <c r="J15" s="119">
        <f>H15*I15</f>
        <v>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17"/>
      <c r="X15" s="118"/>
      <c r="Y15" s="119">
        <f>W15*X15</f>
        <v>0</v>
      </c>
      <c r="Z15" s="117"/>
      <c r="AA15" s="118"/>
      <c r="AB15" s="119">
        <f>Z15*AA15</f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5">
      <c r="A16" s="125" t="s">
        <v>102</v>
      </c>
      <c r="B16" s="126" t="s">
        <v>107</v>
      </c>
      <c r="C16" s="127" t="s">
        <v>104</v>
      </c>
      <c r="D16" s="128" t="s">
        <v>105</v>
      </c>
      <c r="E16" s="129"/>
      <c r="F16" s="130"/>
      <c r="G16" s="131">
        <f>E16*F16</f>
        <v>0</v>
      </c>
      <c r="H16" s="129"/>
      <c r="I16" s="130"/>
      <c r="J16" s="131">
        <f>H16*I16</f>
        <v>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30"/>
      <c r="S16" s="131">
        <f>Q16*R16</f>
        <v>0</v>
      </c>
      <c r="T16" s="129"/>
      <c r="U16" s="130"/>
      <c r="V16" s="131">
        <f>T16*U16</f>
        <v>0</v>
      </c>
      <c r="W16" s="129"/>
      <c r="X16" s="130"/>
      <c r="Y16" s="131">
        <f>W16*X16</f>
        <v>0</v>
      </c>
      <c r="Z16" s="129"/>
      <c r="AA16" s="130"/>
      <c r="AB16" s="131">
        <f>Z16*AA16</f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5">
      <c r="A17" s="100" t="s">
        <v>99</v>
      </c>
      <c r="B17" s="101" t="s">
        <v>108</v>
      </c>
      <c r="C17" s="102" t="s">
        <v>109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5">
      <c r="A18" s="113" t="s">
        <v>102</v>
      </c>
      <c r="B18" s="114" t="s">
        <v>103</v>
      </c>
      <c r="C18" s="115" t="s">
        <v>104</v>
      </c>
      <c r="D18" s="116" t="s">
        <v>105</v>
      </c>
      <c r="E18" s="117"/>
      <c r="F18" s="118"/>
      <c r="G18" s="119">
        <f>E18*F18</f>
        <v>0</v>
      </c>
      <c r="H18" s="117"/>
      <c r="I18" s="118"/>
      <c r="J18" s="119">
        <f>H18*I18</f>
        <v>0</v>
      </c>
      <c r="K18" s="117"/>
      <c r="L18" s="118"/>
      <c r="M18" s="119">
        <f>K18*L18</f>
        <v>0</v>
      </c>
      <c r="N18" s="117"/>
      <c r="O18" s="118"/>
      <c r="P18" s="138">
        <v>0</v>
      </c>
      <c r="Q18" s="117"/>
      <c r="R18" s="118"/>
      <c r="S18" s="119">
        <f>Q18*R18</f>
        <v>0</v>
      </c>
      <c r="T18" s="117"/>
      <c r="U18" s="118"/>
      <c r="V18" s="138">
        <v>0</v>
      </c>
      <c r="W18" s="117"/>
      <c r="X18" s="118"/>
      <c r="Y18" s="119">
        <f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5">
      <c r="A19" s="113" t="s">
        <v>102</v>
      </c>
      <c r="B19" s="114" t="s">
        <v>106</v>
      </c>
      <c r="C19" s="115" t="s">
        <v>104</v>
      </c>
      <c r="D19" s="116" t="s">
        <v>105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38">
        <v>0</v>
      </c>
      <c r="Q19" s="117"/>
      <c r="R19" s="118"/>
      <c r="S19" s="119">
        <f>Q19*R19</f>
        <v>0</v>
      </c>
      <c r="T19" s="117"/>
      <c r="U19" s="118"/>
      <c r="V19" s="138">
        <v>0</v>
      </c>
      <c r="W19" s="117"/>
      <c r="X19" s="118"/>
      <c r="Y19" s="119">
        <f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5">
      <c r="A20" s="139" t="s">
        <v>102</v>
      </c>
      <c r="B20" s="140" t="s">
        <v>107</v>
      </c>
      <c r="C20" s="141" t="s">
        <v>104</v>
      </c>
      <c r="D20" s="142" t="s">
        <v>105</v>
      </c>
      <c r="E20" s="143"/>
      <c r="F20" s="144"/>
      <c r="G20" s="145">
        <f>E20*F20</f>
        <v>0</v>
      </c>
      <c r="H20" s="143"/>
      <c r="I20" s="144"/>
      <c r="J20" s="145">
        <f>H20*I20</f>
        <v>0</v>
      </c>
      <c r="K20" s="143"/>
      <c r="L20" s="144"/>
      <c r="M20" s="145">
        <f>K20*L20</f>
        <v>0</v>
      </c>
      <c r="N20" s="143"/>
      <c r="O20" s="144"/>
      <c r="P20" s="146">
        <v>0</v>
      </c>
      <c r="Q20" s="143"/>
      <c r="R20" s="144"/>
      <c r="S20" s="145">
        <f>Q20*R20</f>
        <v>0</v>
      </c>
      <c r="T20" s="143"/>
      <c r="U20" s="144"/>
      <c r="V20" s="146">
        <v>0</v>
      </c>
      <c r="W20" s="143"/>
      <c r="X20" s="144"/>
      <c r="Y20" s="145">
        <f>W20*X20</f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5">
      <c r="A21" s="100" t="s">
        <v>99</v>
      </c>
      <c r="B21" s="101" t="s">
        <v>110</v>
      </c>
      <c r="C21" s="102" t="s">
        <v>111</v>
      </c>
      <c r="D21" s="103"/>
      <c r="E21" s="104"/>
      <c r="F21" s="105"/>
      <c r="G21" s="106">
        <f>SUM(G22:G26)</f>
        <v>285000</v>
      </c>
      <c r="H21" s="104"/>
      <c r="I21" s="105"/>
      <c r="J21" s="106">
        <f>SUM(J22:J26)</f>
        <v>285000</v>
      </c>
      <c r="K21" s="104"/>
      <c r="L21" s="105"/>
      <c r="M21" s="106">
        <f>SUM(M22:M26)</f>
        <v>0</v>
      </c>
      <c r="N21" s="104"/>
      <c r="O21" s="105"/>
      <c r="P21" s="137">
        <f>SUM(P22:P26)</f>
        <v>0</v>
      </c>
      <c r="Q21" s="104"/>
      <c r="R21" s="105"/>
      <c r="S21" s="106">
        <f>SUM(S22:S26)</f>
        <v>0</v>
      </c>
      <c r="T21" s="104"/>
      <c r="U21" s="105"/>
      <c r="V21" s="137">
        <f>SUM(V22:V26)</f>
        <v>0</v>
      </c>
      <c r="W21" s="104"/>
      <c r="X21" s="105"/>
      <c r="Y21" s="106">
        <f>SUM(Y22:Y26)</f>
        <v>0</v>
      </c>
      <c r="Z21" s="104"/>
      <c r="AA21" s="105"/>
      <c r="AB21" s="137">
        <f>SUM(AB22:AB26)</f>
        <v>0</v>
      </c>
      <c r="AC21" s="107">
        <f t="shared" si="0"/>
        <v>285000</v>
      </c>
      <c r="AD21" s="108">
        <f t="shared" si="1"/>
        <v>285000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5">
      <c r="A22" s="113" t="s">
        <v>102</v>
      </c>
      <c r="B22" s="114" t="s">
        <v>103</v>
      </c>
      <c r="C22" s="402" t="s">
        <v>421</v>
      </c>
      <c r="D22" s="116" t="s">
        <v>105</v>
      </c>
      <c r="E22" s="117">
        <v>5</v>
      </c>
      <c r="F22" s="118">
        <v>15000</v>
      </c>
      <c r="G22" s="119">
        <f>E22*F22</f>
        <v>75000</v>
      </c>
      <c r="H22" s="117">
        <v>5</v>
      </c>
      <c r="I22" s="118">
        <v>15000</v>
      </c>
      <c r="J22" s="119">
        <f>H22*I22</f>
        <v>75000</v>
      </c>
      <c r="K22" s="117"/>
      <c r="L22" s="118"/>
      <c r="M22" s="119">
        <f>K22*L22</f>
        <v>0</v>
      </c>
      <c r="N22" s="117"/>
      <c r="O22" s="118"/>
      <c r="P22" s="138">
        <f>N22*O22</f>
        <v>0</v>
      </c>
      <c r="Q22" s="117"/>
      <c r="R22" s="118"/>
      <c r="S22" s="119">
        <f>Q22*R22</f>
        <v>0</v>
      </c>
      <c r="T22" s="117"/>
      <c r="U22" s="118"/>
      <c r="V22" s="138">
        <f>T22*U22</f>
        <v>0</v>
      </c>
      <c r="W22" s="117"/>
      <c r="X22" s="118"/>
      <c r="Y22" s="119">
        <f>W22*X22</f>
        <v>0</v>
      </c>
      <c r="Z22" s="117"/>
      <c r="AA22" s="118"/>
      <c r="AB22" s="138">
        <f>Z22*AA22</f>
        <v>0</v>
      </c>
      <c r="AC22" s="120">
        <f t="shared" si="0"/>
        <v>75000</v>
      </c>
      <c r="AD22" s="121">
        <f t="shared" si="1"/>
        <v>75000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5">
      <c r="A23" s="113" t="s">
        <v>102</v>
      </c>
      <c r="B23" s="114" t="s">
        <v>106</v>
      </c>
      <c r="C23" s="403" t="s">
        <v>422</v>
      </c>
      <c r="D23" s="116" t="s">
        <v>105</v>
      </c>
      <c r="E23" s="117">
        <v>5</v>
      </c>
      <c r="F23" s="118">
        <v>14000</v>
      </c>
      <c r="G23" s="119">
        <f>E23*F23</f>
        <v>70000</v>
      </c>
      <c r="H23" s="117">
        <v>5</v>
      </c>
      <c r="I23" s="118">
        <v>14000</v>
      </c>
      <c r="J23" s="119">
        <f>H23*I23</f>
        <v>70000</v>
      </c>
      <c r="K23" s="117"/>
      <c r="L23" s="118"/>
      <c r="M23" s="119">
        <f>K23*L23</f>
        <v>0</v>
      </c>
      <c r="N23" s="117"/>
      <c r="O23" s="118"/>
      <c r="P23" s="138">
        <f>N23*O23</f>
        <v>0</v>
      </c>
      <c r="Q23" s="117"/>
      <c r="R23" s="118"/>
      <c r="S23" s="119">
        <f>Q23*R23</f>
        <v>0</v>
      </c>
      <c r="T23" s="117"/>
      <c r="U23" s="118"/>
      <c r="V23" s="138">
        <f>T23*U23</f>
        <v>0</v>
      </c>
      <c r="W23" s="117"/>
      <c r="X23" s="118"/>
      <c r="Y23" s="119">
        <f>W23*X23</f>
        <v>0</v>
      </c>
      <c r="Z23" s="117"/>
      <c r="AA23" s="118"/>
      <c r="AB23" s="138">
        <f>Z23*AA23</f>
        <v>0</v>
      </c>
      <c r="AC23" s="120">
        <f t="shared" si="0"/>
        <v>70000</v>
      </c>
      <c r="AD23" s="121">
        <f t="shared" si="1"/>
        <v>70000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391" customFormat="1" ht="30" customHeight="1" x14ac:dyDescent="0.25">
      <c r="A24" s="113" t="s">
        <v>102</v>
      </c>
      <c r="B24" s="406" t="s">
        <v>107</v>
      </c>
      <c r="C24" s="403" t="s">
        <v>423</v>
      </c>
      <c r="D24" s="408" t="s">
        <v>105</v>
      </c>
      <c r="E24" s="129">
        <v>5</v>
      </c>
      <c r="F24" s="130">
        <v>14000</v>
      </c>
      <c r="G24" s="119">
        <f>E24*F24</f>
        <v>70000</v>
      </c>
      <c r="H24" s="129">
        <v>2</v>
      </c>
      <c r="I24" s="130">
        <v>14000</v>
      </c>
      <c r="J24" s="119">
        <f>H24*I24</f>
        <v>28000</v>
      </c>
      <c r="K24" s="129"/>
      <c r="L24" s="130"/>
      <c r="M24" s="404"/>
      <c r="N24" s="129"/>
      <c r="O24" s="130"/>
      <c r="P24" s="225"/>
      <c r="Q24" s="129"/>
      <c r="R24" s="130"/>
      <c r="S24" s="404"/>
      <c r="T24" s="129"/>
      <c r="U24" s="130"/>
      <c r="V24" s="225"/>
      <c r="W24" s="129"/>
      <c r="X24" s="130"/>
      <c r="Y24" s="404"/>
      <c r="Z24" s="129"/>
      <c r="AA24" s="130"/>
      <c r="AB24" s="138">
        <f>Z24*AA24</f>
        <v>0</v>
      </c>
      <c r="AC24" s="120">
        <f t="shared" si="0"/>
        <v>70000</v>
      </c>
      <c r="AD24" s="121">
        <f t="shared" si="1"/>
        <v>28000</v>
      </c>
      <c r="AE24" s="122">
        <f t="shared" si="2"/>
        <v>42000</v>
      </c>
      <c r="AF24" s="123">
        <f t="shared" si="3"/>
        <v>0.6</v>
      </c>
      <c r="AG24" s="405"/>
      <c r="AH24" s="99"/>
      <c r="AI24" s="99"/>
    </row>
    <row r="25" spans="1:35" s="391" customFormat="1" ht="30" customHeight="1" x14ac:dyDescent="0.25">
      <c r="A25" s="113" t="s">
        <v>102</v>
      </c>
      <c r="B25" s="406" t="s">
        <v>107</v>
      </c>
      <c r="C25" s="403" t="s">
        <v>424</v>
      </c>
      <c r="D25" s="408" t="s">
        <v>105</v>
      </c>
      <c r="E25" s="129"/>
      <c r="F25" s="130"/>
      <c r="G25" s="119">
        <f>E25*F25</f>
        <v>0</v>
      </c>
      <c r="H25" s="129">
        <v>3</v>
      </c>
      <c r="I25" s="130">
        <v>14000</v>
      </c>
      <c r="J25" s="404">
        <f>H25*I25</f>
        <v>42000</v>
      </c>
      <c r="K25" s="129"/>
      <c r="L25" s="130"/>
      <c r="M25" s="404"/>
      <c r="N25" s="129"/>
      <c r="O25" s="130"/>
      <c r="P25" s="225"/>
      <c r="Q25" s="129"/>
      <c r="R25" s="130"/>
      <c r="S25" s="404"/>
      <c r="T25" s="129"/>
      <c r="U25" s="130"/>
      <c r="V25" s="225"/>
      <c r="W25" s="129"/>
      <c r="X25" s="130"/>
      <c r="Y25" s="404"/>
      <c r="Z25" s="129"/>
      <c r="AA25" s="130"/>
      <c r="AB25" s="138">
        <f>Z25*AA25</f>
        <v>0</v>
      </c>
      <c r="AC25" s="120">
        <f t="shared" si="0"/>
        <v>0</v>
      </c>
      <c r="AD25" s="121">
        <f t="shared" si="1"/>
        <v>42000</v>
      </c>
      <c r="AE25" s="122">
        <f t="shared" si="2"/>
        <v>-42000</v>
      </c>
      <c r="AF25" s="123" t="e">
        <f t="shared" si="3"/>
        <v>#DIV/0!</v>
      </c>
      <c r="AG25" s="405"/>
      <c r="AH25" s="99"/>
      <c r="AI25" s="99"/>
    </row>
    <row r="26" spans="1:35" ht="30" customHeight="1" thickBot="1" x14ac:dyDescent="0.3">
      <c r="A26" s="139" t="s">
        <v>102</v>
      </c>
      <c r="B26" s="407" t="s">
        <v>172</v>
      </c>
      <c r="C26" s="398" t="s">
        <v>384</v>
      </c>
      <c r="D26" s="142" t="s">
        <v>105</v>
      </c>
      <c r="E26" s="143">
        <v>5</v>
      </c>
      <c r="F26" s="144">
        <v>14000</v>
      </c>
      <c r="G26" s="145">
        <f>E26*F26</f>
        <v>70000</v>
      </c>
      <c r="H26" s="143">
        <v>5</v>
      </c>
      <c r="I26" s="144">
        <v>14000</v>
      </c>
      <c r="J26" s="145">
        <f>H26*I26</f>
        <v>70000</v>
      </c>
      <c r="K26" s="143"/>
      <c r="L26" s="144"/>
      <c r="M26" s="145">
        <f>K26*L26</f>
        <v>0</v>
      </c>
      <c r="N26" s="143"/>
      <c r="O26" s="144"/>
      <c r="P26" s="146">
        <f>N26*O26</f>
        <v>0</v>
      </c>
      <c r="Q26" s="143"/>
      <c r="R26" s="144"/>
      <c r="S26" s="145">
        <f>Q26*R26</f>
        <v>0</v>
      </c>
      <c r="T26" s="143"/>
      <c r="U26" s="144"/>
      <c r="V26" s="146">
        <f>T26*U26</f>
        <v>0</v>
      </c>
      <c r="W26" s="143"/>
      <c r="X26" s="144"/>
      <c r="Y26" s="145">
        <f>W26*X26</f>
        <v>0</v>
      </c>
      <c r="Z26" s="143"/>
      <c r="AA26" s="144"/>
      <c r="AB26" s="146">
        <f>Z26*AA26</f>
        <v>0</v>
      </c>
      <c r="AC26" s="132">
        <f t="shared" si="0"/>
        <v>70000</v>
      </c>
      <c r="AD26" s="133">
        <f t="shared" si="1"/>
        <v>70000</v>
      </c>
      <c r="AE26" s="134">
        <f t="shared" si="2"/>
        <v>0</v>
      </c>
      <c r="AF26" s="149">
        <f t="shared" si="3"/>
        <v>0</v>
      </c>
      <c r="AG26" s="150"/>
      <c r="AH26" s="99"/>
      <c r="AI26" s="99"/>
    </row>
    <row r="27" spans="1:35" ht="15.75" customHeight="1" thickBot="1" x14ac:dyDescent="0.3">
      <c r="A27" s="151" t="s">
        <v>112</v>
      </c>
      <c r="B27" s="152"/>
      <c r="C27" s="153"/>
      <c r="D27" s="154"/>
      <c r="E27" s="155"/>
      <c r="F27" s="155"/>
      <c r="G27" s="156">
        <f>G21+G17+G13</f>
        <v>285000</v>
      </c>
      <c r="H27" s="155"/>
      <c r="I27" s="157"/>
      <c r="J27" s="158">
        <f>J21+J17+J13</f>
        <v>285000</v>
      </c>
      <c r="K27" s="159"/>
      <c r="L27" s="155"/>
      <c r="M27" s="156">
        <f>M21+M17+M13</f>
        <v>0</v>
      </c>
      <c r="N27" s="155"/>
      <c r="O27" s="155"/>
      <c r="P27" s="158">
        <f>P21+P17+P13</f>
        <v>0</v>
      </c>
      <c r="Q27" s="159"/>
      <c r="R27" s="155"/>
      <c r="S27" s="156">
        <f>S21+S17+S13</f>
        <v>0</v>
      </c>
      <c r="T27" s="155"/>
      <c r="U27" s="155"/>
      <c r="V27" s="158">
        <f>V21+V17+V13</f>
        <v>0</v>
      </c>
      <c r="W27" s="159"/>
      <c r="X27" s="155"/>
      <c r="Y27" s="156">
        <f>Y21+Y17+Y13</f>
        <v>0</v>
      </c>
      <c r="Z27" s="155"/>
      <c r="AA27" s="155"/>
      <c r="AB27" s="158">
        <f>AB21+AB17+AB13</f>
        <v>0</v>
      </c>
      <c r="AC27" s="158">
        <f>AC21+AC17+AC13</f>
        <v>285000</v>
      </c>
      <c r="AD27" s="160">
        <f>AD21+AD17+AD13</f>
        <v>285000</v>
      </c>
      <c r="AE27" s="157">
        <f t="shared" si="2"/>
        <v>0</v>
      </c>
      <c r="AF27" s="161">
        <f t="shared" si="3"/>
        <v>0</v>
      </c>
      <c r="AG27" s="162"/>
      <c r="AH27" s="99"/>
      <c r="AI27" s="99"/>
    </row>
    <row r="28" spans="1:35" ht="30" customHeight="1" thickBot="1" x14ac:dyDescent="0.3">
      <c r="A28" s="163" t="s">
        <v>97</v>
      </c>
      <c r="B28" s="164">
        <v>2</v>
      </c>
      <c r="C28" s="165" t="s">
        <v>113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 x14ac:dyDescent="0.25">
      <c r="A29" s="100" t="s">
        <v>99</v>
      </c>
      <c r="B29" s="101" t="s">
        <v>114</v>
      </c>
      <c r="C29" s="170" t="s">
        <v>115</v>
      </c>
      <c r="D29" s="409" t="s">
        <v>105</v>
      </c>
      <c r="E29" s="104">
        <v>5</v>
      </c>
      <c r="F29" s="105">
        <v>12540</v>
      </c>
      <c r="G29" s="106">
        <f>G30</f>
        <v>62700</v>
      </c>
      <c r="H29" s="104">
        <v>5</v>
      </c>
      <c r="I29" s="105">
        <v>12540</v>
      </c>
      <c r="J29" s="106">
        <f>J30</f>
        <v>62700</v>
      </c>
      <c r="K29" s="104"/>
      <c r="L29" s="105"/>
      <c r="M29" s="106">
        <f>M30</f>
        <v>0</v>
      </c>
      <c r="N29" s="104"/>
      <c r="O29" s="105"/>
      <c r="P29" s="137">
        <f>P30</f>
        <v>0</v>
      </c>
      <c r="Q29" s="104"/>
      <c r="R29" s="105"/>
      <c r="S29" s="106">
        <f>S30</f>
        <v>0</v>
      </c>
      <c r="T29" s="104"/>
      <c r="U29" s="105"/>
      <c r="V29" s="137">
        <f>V30</f>
        <v>0</v>
      </c>
      <c r="W29" s="104"/>
      <c r="X29" s="105"/>
      <c r="Y29" s="106">
        <f>Y30</f>
        <v>0</v>
      </c>
      <c r="Z29" s="104"/>
      <c r="AA29" s="105"/>
      <c r="AB29" s="137">
        <f>AB30</f>
        <v>0</v>
      </c>
      <c r="AC29" s="107">
        <f>G29+M29+S29+Y29</f>
        <v>62700</v>
      </c>
      <c r="AD29" s="108">
        <f>J29+P29+V29+AB29</f>
        <v>62700</v>
      </c>
      <c r="AE29" s="109">
        <f>AC29-AD29</f>
        <v>0</v>
      </c>
      <c r="AF29" s="110">
        <f>AE29/AC29</f>
        <v>0</v>
      </c>
      <c r="AG29" s="111"/>
      <c r="AH29" s="112"/>
      <c r="AI29" s="112"/>
    </row>
    <row r="30" spans="1:35" ht="30" customHeight="1" x14ac:dyDescent="0.25">
      <c r="A30" s="125" t="s">
        <v>102</v>
      </c>
      <c r="B30" s="126" t="s">
        <v>103</v>
      </c>
      <c r="C30" s="127"/>
      <c r="D30" s="128"/>
      <c r="E30" s="143">
        <v>5</v>
      </c>
      <c r="F30" s="144">
        <v>12540</v>
      </c>
      <c r="G30" s="145">
        <f>G27*22%</f>
        <v>62700</v>
      </c>
      <c r="H30" s="143">
        <v>5</v>
      </c>
      <c r="I30" s="144">
        <v>12540</v>
      </c>
      <c r="J30" s="145">
        <f>J27*22%</f>
        <v>62700</v>
      </c>
      <c r="K30" s="143"/>
      <c r="L30" s="144"/>
      <c r="M30" s="145">
        <f>M27*22%</f>
        <v>0</v>
      </c>
      <c r="N30" s="143"/>
      <c r="O30" s="144"/>
      <c r="P30" s="146">
        <f>P27*22%</f>
        <v>0</v>
      </c>
      <c r="Q30" s="143"/>
      <c r="R30" s="144"/>
      <c r="S30" s="145">
        <f>S27*22%</f>
        <v>0</v>
      </c>
      <c r="T30" s="143"/>
      <c r="U30" s="144"/>
      <c r="V30" s="146">
        <f>V27*22%</f>
        <v>0</v>
      </c>
      <c r="W30" s="143"/>
      <c r="X30" s="144"/>
      <c r="Y30" s="145">
        <f>Y27*22%</f>
        <v>0</v>
      </c>
      <c r="Z30" s="143"/>
      <c r="AA30" s="144"/>
      <c r="AB30" s="146">
        <f>AB27*22%</f>
        <v>0</v>
      </c>
      <c r="AC30" s="132">
        <f>G30+M30+S30+Y30</f>
        <v>62700</v>
      </c>
      <c r="AD30" s="133">
        <f>J30+P30+V30+AB30</f>
        <v>62700</v>
      </c>
      <c r="AE30" s="134">
        <f>AC30-AD30</f>
        <v>0</v>
      </c>
      <c r="AF30" s="149">
        <f>AE30/AC30</f>
        <v>0</v>
      </c>
      <c r="AG30" s="150"/>
      <c r="AH30" s="99"/>
      <c r="AI30" s="99"/>
    </row>
    <row r="31" spans="1:35" ht="15.75" customHeight="1" x14ac:dyDescent="0.25">
      <c r="A31" s="410" t="s">
        <v>425</v>
      </c>
      <c r="B31" s="152"/>
      <c r="C31" s="171"/>
      <c r="D31" s="172"/>
      <c r="E31" s="155"/>
      <c r="F31" s="155"/>
      <c r="G31" s="158">
        <f>G29</f>
        <v>62700</v>
      </c>
      <c r="H31" s="155"/>
      <c r="I31" s="157"/>
      <c r="J31" s="158">
        <f>J29</f>
        <v>62700</v>
      </c>
      <c r="K31" s="159"/>
      <c r="L31" s="155"/>
      <c r="M31" s="156">
        <f>M29</f>
        <v>0</v>
      </c>
      <c r="N31" s="155"/>
      <c r="O31" s="155"/>
      <c r="P31" s="158">
        <f>P29</f>
        <v>0</v>
      </c>
      <c r="Q31" s="159"/>
      <c r="R31" s="155"/>
      <c r="S31" s="156">
        <f>S29</f>
        <v>0</v>
      </c>
      <c r="T31" s="155"/>
      <c r="U31" s="155"/>
      <c r="V31" s="158">
        <f>V29</f>
        <v>0</v>
      </c>
      <c r="W31" s="159"/>
      <c r="X31" s="155"/>
      <c r="Y31" s="156">
        <f>Y29</f>
        <v>0</v>
      </c>
      <c r="Z31" s="155"/>
      <c r="AA31" s="155"/>
      <c r="AB31" s="158">
        <f>AB29</f>
        <v>0</v>
      </c>
      <c r="AC31" s="158">
        <f>AC30</f>
        <v>62700</v>
      </c>
      <c r="AD31" s="160">
        <f>AD30</f>
        <v>62700</v>
      </c>
      <c r="AE31" s="157">
        <f>AE30</f>
        <v>0</v>
      </c>
      <c r="AF31" s="161">
        <f>AE31/AC31</f>
        <v>0</v>
      </c>
      <c r="AG31" s="162"/>
      <c r="AH31" s="99"/>
      <c r="AI31" s="99"/>
    </row>
    <row r="32" spans="1:35" ht="33" customHeight="1" x14ac:dyDescent="0.25">
      <c r="A32" s="163" t="s">
        <v>116</v>
      </c>
      <c r="B32" s="173" t="s">
        <v>20</v>
      </c>
      <c r="C32" s="174" t="s">
        <v>117</v>
      </c>
      <c r="D32" s="175"/>
      <c r="E32" s="176"/>
      <c r="F32" s="177"/>
      <c r="G32" s="177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 x14ac:dyDescent="0.25">
      <c r="A33" s="100" t="s">
        <v>99</v>
      </c>
      <c r="B33" s="101" t="s">
        <v>118</v>
      </c>
      <c r="C33" s="170" t="s">
        <v>119</v>
      </c>
      <c r="D33" s="178"/>
      <c r="E33" s="104"/>
      <c r="F33" s="105"/>
      <c r="G33" s="137">
        <f>SUM(G34:G36)</f>
        <v>0</v>
      </c>
      <c r="H33" s="104"/>
      <c r="I33" s="105"/>
      <c r="J33" s="106">
        <f>SUM(J34:J36)</f>
        <v>0</v>
      </c>
      <c r="K33" s="104"/>
      <c r="L33" s="105"/>
      <c r="M33" s="106">
        <f>SUM(M34:M36)</f>
        <v>0</v>
      </c>
      <c r="N33" s="104"/>
      <c r="O33" s="105"/>
      <c r="P33" s="137">
        <f>SUM(P34:P36)</f>
        <v>0</v>
      </c>
      <c r="Q33" s="104"/>
      <c r="R33" s="105"/>
      <c r="S33" s="106">
        <f>SUM(S34:S36)</f>
        <v>0</v>
      </c>
      <c r="T33" s="104"/>
      <c r="U33" s="105"/>
      <c r="V33" s="137">
        <f>SUM(V34:V36)</f>
        <v>0</v>
      </c>
      <c r="W33" s="104"/>
      <c r="X33" s="105"/>
      <c r="Y33" s="106">
        <f>SUM(Y34:Y36)</f>
        <v>0</v>
      </c>
      <c r="Z33" s="104"/>
      <c r="AA33" s="105"/>
      <c r="AB33" s="137">
        <f>SUM(AB34:AB36)</f>
        <v>0</v>
      </c>
      <c r="AC33" s="107">
        <f t="shared" ref="AC33:AC44" si="4">G33+M33+S33+Y33</f>
        <v>0</v>
      </c>
      <c r="AD33" s="108">
        <f t="shared" ref="AD33:AD44" si="5">J33+P33+V33+AB33</f>
        <v>0</v>
      </c>
      <c r="AE33" s="108">
        <f t="shared" ref="AE33:AE45" si="6">AC33-AD33</f>
        <v>0</v>
      </c>
      <c r="AF33" s="179" t="e">
        <f t="shared" ref="AF33:AF45" si="7">AE33/AC33</f>
        <v>#DIV/0!</v>
      </c>
      <c r="AG33" s="111"/>
      <c r="AH33" s="112"/>
      <c r="AI33" s="112"/>
    </row>
    <row r="34" spans="1:35" ht="39.75" customHeight="1" x14ac:dyDescent="0.25">
      <c r="A34" s="113" t="s">
        <v>102</v>
      </c>
      <c r="B34" s="114" t="s">
        <v>103</v>
      </c>
      <c r="C34" s="115" t="s">
        <v>120</v>
      </c>
      <c r="D34" s="116" t="s">
        <v>121</v>
      </c>
      <c r="E34" s="117"/>
      <c r="F34" s="118"/>
      <c r="G34" s="138">
        <f>E34*F34</f>
        <v>0</v>
      </c>
      <c r="H34" s="117"/>
      <c r="I34" s="118"/>
      <c r="J34" s="119">
        <f>H34*I34</f>
        <v>0</v>
      </c>
      <c r="K34" s="117"/>
      <c r="L34" s="118"/>
      <c r="M34" s="119">
        <f>K34*L34</f>
        <v>0</v>
      </c>
      <c r="N34" s="117"/>
      <c r="O34" s="118"/>
      <c r="P34" s="138">
        <f>N34*O34</f>
        <v>0</v>
      </c>
      <c r="Q34" s="117"/>
      <c r="R34" s="118"/>
      <c r="S34" s="119">
        <f>Q34*R34</f>
        <v>0</v>
      </c>
      <c r="T34" s="117"/>
      <c r="U34" s="118"/>
      <c r="V34" s="138">
        <f>T34*U34</f>
        <v>0</v>
      </c>
      <c r="W34" s="117"/>
      <c r="X34" s="118"/>
      <c r="Y34" s="119">
        <f>W34*X34</f>
        <v>0</v>
      </c>
      <c r="Z34" s="117"/>
      <c r="AA34" s="118"/>
      <c r="AB34" s="138">
        <f>Z34*AA34</f>
        <v>0</v>
      </c>
      <c r="AC34" s="120">
        <f t="shared" si="4"/>
        <v>0</v>
      </c>
      <c r="AD34" s="121">
        <f t="shared" si="5"/>
        <v>0</v>
      </c>
      <c r="AE34" s="180">
        <f t="shared" si="6"/>
        <v>0</v>
      </c>
      <c r="AF34" s="181" t="e">
        <f t="shared" si="7"/>
        <v>#DIV/0!</v>
      </c>
      <c r="AG34" s="124"/>
      <c r="AH34" s="99"/>
      <c r="AI34" s="99"/>
    </row>
    <row r="35" spans="1:35" ht="39.75" customHeight="1" x14ac:dyDescent="0.25">
      <c r="A35" s="113" t="s">
        <v>102</v>
      </c>
      <c r="B35" s="114" t="s">
        <v>106</v>
      </c>
      <c r="C35" s="115" t="s">
        <v>120</v>
      </c>
      <c r="D35" s="116" t="s">
        <v>121</v>
      </c>
      <c r="E35" s="117"/>
      <c r="F35" s="118"/>
      <c r="G35" s="138">
        <f>E35*F35</f>
        <v>0</v>
      </c>
      <c r="H35" s="117"/>
      <c r="I35" s="118"/>
      <c r="J35" s="119">
        <f>H35*I35</f>
        <v>0</v>
      </c>
      <c r="K35" s="117"/>
      <c r="L35" s="118"/>
      <c r="M35" s="119">
        <f>K35*L35</f>
        <v>0</v>
      </c>
      <c r="N35" s="117"/>
      <c r="O35" s="118"/>
      <c r="P35" s="138">
        <f>N35*O35</f>
        <v>0</v>
      </c>
      <c r="Q35" s="117"/>
      <c r="R35" s="118"/>
      <c r="S35" s="119">
        <f>Q35*R35</f>
        <v>0</v>
      </c>
      <c r="T35" s="117"/>
      <c r="U35" s="118"/>
      <c r="V35" s="138">
        <f>T35*U35</f>
        <v>0</v>
      </c>
      <c r="W35" s="117"/>
      <c r="X35" s="118"/>
      <c r="Y35" s="119">
        <f>W35*X35</f>
        <v>0</v>
      </c>
      <c r="Z35" s="117"/>
      <c r="AA35" s="118"/>
      <c r="AB35" s="138">
        <f>Z35*AA35</f>
        <v>0</v>
      </c>
      <c r="AC35" s="120">
        <f t="shared" si="4"/>
        <v>0</v>
      </c>
      <c r="AD35" s="121">
        <f t="shared" si="5"/>
        <v>0</v>
      </c>
      <c r="AE35" s="180">
        <f t="shared" si="6"/>
        <v>0</v>
      </c>
      <c r="AF35" s="181" t="e">
        <f t="shared" si="7"/>
        <v>#DIV/0!</v>
      </c>
      <c r="AG35" s="124"/>
      <c r="AH35" s="99"/>
      <c r="AI35" s="99"/>
    </row>
    <row r="36" spans="1:35" ht="39.75" customHeight="1" x14ac:dyDescent="0.25">
      <c r="A36" s="139" t="s">
        <v>102</v>
      </c>
      <c r="B36" s="140" t="s">
        <v>107</v>
      </c>
      <c r="C36" s="141" t="s">
        <v>120</v>
      </c>
      <c r="D36" s="142" t="s">
        <v>121</v>
      </c>
      <c r="E36" s="143"/>
      <c r="F36" s="144"/>
      <c r="G36" s="146">
        <f>E36*F36</f>
        <v>0</v>
      </c>
      <c r="H36" s="143"/>
      <c r="I36" s="144"/>
      <c r="J36" s="145">
        <f>H36*I36</f>
        <v>0</v>
      </c>
      <c r="K36" s="143"/>
      <c r="L36" s="144"/>
      <c r="M36" s="145">
        <f>K36*L36</f>
        <v>0</v>
      </c>
      <c r="N36" s="143"/>
      <c r="O36" s="144"/>
      <c r="P36" s="146">
        <f>N36*O36</f>
        <v>0</v>
      </c>
      <c r="Q36" s="143"/>
      <c r="R36" s="144"/>
      <c r="S36" s="145">
        <f>Q36*R36</f>
        <v>0</v>
      </c>
      <c r="T36" s="143"/>
      <c r="U36" s="144"/>
      <c r="V36" s="146">
        <f>T36*U36</f>
        <v>0</v>
      </c>
      <c r="W36" s="143"/>
      <c r="X36" s="144"/>
      <c r="Y36" s="145">
        <f>W36*X36</f>
        <v>0</v>
      </c>
      <c r="Z36" s="143"/>
      <c r="AA36" s="144"/>
      <c r="AB36" s="146">
        <f>Z36*AA36</f>
        <v>0</v>
      </c>
      <c r="AC36" s="132">
        <f t="shared" si="4"/>
        <v>0</v>
      </c>
      <c r="AD36" s="133">
        <f t="shared" si="5"/>
        <v>0</v>
      </c>
      <c r="AE36" s="182">
        <f t="shared" si="6"/>
        <v>0</v>
      </c>
      <c r="AF36" s="181" t="e">
        <f t="shared" si="7"/>
        <v>#DIV/0!</v>
      </c>
      <c r="AG36" s="124"/>
      <c r="AH36" s="99"/>
      <c r="AI36" s="99"/>
    </row>
    <row r="37" spans="1:35" ht="30" customHeight="1" x14ac:dyDescent="0.25">
      <c r="A37" s="100" t="s">
        <v>99</v>
      </c>
      <c r="B37" s="101" t="s">
        <v>122</v>
      </c>
      <c r="C37" s="102" t="s">
        <v>123</v>
      </c>
      <c r="D37" s="103"/>
      <c r="E37" s="104">
        <f t="shared" ref="E37:AB37" si="8">SUM(E38:E40)</f>
        <v>0</v>
      </c>
      <c r="F37" s="105">
        <f t="shared" si="8"/>
        <v>0</v>
      </c>
      <c r="G37" s="106">
        <f t="shared" si="8"/>
        <v>0</v>
      </c>
      <c r="H37" s="104">
        <f t="shared" si="8"/>
        <v>0</v>
      </c>
      <c r="I37" s="105">
        <f t="shared" si="8"/>
        <v>0</v>
      </c>
      <c r="J37" s="106">
        <f t="shared" si="8"/>
        <v>0</v>
      </c>
      <c r="K37" s="104">
        <f t="shared" si="8"/>
        <v>0</v>
      </c>
      <c r="L37" s="105">
        <f t="shared" si="8"/>
        <v>0</v>
      </c>
      <c r="M37" s="106">
        <f t="shared" si="8"/>
        <v>0</v>
      </c>
      <c r="N37" s="104">
        <f t="shared" si="8"/>
        <v>0</v>
      </c>
      <c r="O37" s="105">
        <f t="shared" si="8"/>
        <v>0</v>
      </c>
      <c r="P37" s="137">
        <f t="shared" si="8"/>
        <v>0</v>
      </c>
      <c r="Q37" s="104">
        <f t="shared" si="8"/>
        <v>0</v>
      </c>
      <c r="R37" s="105">
        <f t="shared" si="8"/>
        <v>0</v>
      </c>
      <c r="S37" s="106">
        <f t="shared" si="8"/>
        <v>0</v>
      </c>
      <c r="T37" s="104">
        <f t="shared" si="8"/>
        <v>0</v>
      </c>
      <c r="U37" s="105">
        <f t="shared" si="8"/>
        <v>0</v>
      </c>
      <c r="V37" s="137">
        <f t="shared" si="8"/>
        <v>0</v>
      </c>
      <c r="W37" s="104">
        <f t="shared" si="8"/>
        <v>0</v>
      </c>
      <c r="X37" s="105">
        <f t="shared" si="8"/>
        <v>0</v>
      </c>
      <c r="Y37" s="106">
        <f t="shared" si="8"/>
        <v>0</v>
      </c>
      <c r="Z37" s="104">
        <f t="shared" si="8"/>
        <v>0</v>
      </c>
      <c r="AA37" s="105">
        <f t="shared" si="8"/>
        <v>0</v>
      </c>
      <c r="AB37" s="137">
        <f t="shared" si="8"/>
        <v>0</v>
      </c>
      <c r="AC37" s="107">
        <f t="shared" si="4"/>
        <v>0</v>
      </c>
      <c r="AD37" s="108">
        <f t="shared" si="5"/>
        <v>0</v>
      </c>
      <c r="AE37" s="108">
        <f t="shared" si="6"/>
        <v>0</v>
      </c>
      <c r="AF37" s="183" t="e">
        <f t="shared" si="7"/>
        <v>#DIV/0!</v>
      </c>
      <c r="AG37" s="148"/>
      <c r="AH37" s="112"/>
      <c r="AI37" s="112"/>
    </row>
    <row r="38" spans="1:35" ht="39.75" customHeight="1" x14ac:dyDescent="0.25">
      <c r="A38" s="113" t="s">
        <v>102</v>
      </c>
      <c r="B38" s="114" t="s">
        <v>103</v>
      </c>
      <c r="C38" s="115" t="s">
        <v>124</v>
      </c>
      <c r="D38" s="116" t="s">
        <v>125</v>
      </c>
      <c r="E38" s="117"/>
      <c r="F38" s="118"/>
      <c r="G38" s="119">
        <f>E38*F38</f>
        <v>0</v>
      </c>
      <c r="H38" s="117"/>
      <c r="I38" s="118"/>
      <c r="J38" s="119">
        <f>H38*I38</f>
        <v>0</v>
      </c>
      <c r="K38" s="117"/>
      <c r="L38" s="118"/>
      <c r="M38" s="119">
        <f>K38*L38</f>
        <v>0</v>
      </c>
      <c r="N38" s="117"/>
      <c r="O38" s="118"/>
      <c r="P38" s="138">
        <f>N38*O38</f>
        <v>0</v>
      </c>
      <c r="Q38" s="117"/>
      <c r="R38" s="118"/>
      <c r="S38" s="119">
        <f>Q38*R38</f>
        <v>0</v>
      </c>
      <c r="T38" s="117"/>
      <c r="U38" s="118"/>
      <c r="V38" s="138">
        <f>T38*U38</f>
        <v>0</v>
      </c>
      <c r="W38" s="117"/>
      <c r="X38" s="118"/>
      <c r="Y38" s="119">
        <f>W38*X38</f>
        <v>0</v>
      </c>
      <c r="Z38" s="117"/>
      <c r="AA38" s="118"/>
      <c r="AB38" s="138">
        <f>Z38*AA38</f>
        <v>0</v>
      </c>
      <c r="AC38" s="120">
        <f t="shared" si="4"/>
        <v>0</v>
      </c>
      <c r="AD38" s="121">
        <f t="shared" si="5"/>
        <v>0</v>
      </c>
      <c r="AE38" s="180">
        <f t="shared" si="6"/>
        <v>0</v>
      </c>
      <c r="AF38" s="181" t="e">
        <f t="shared" si="7"/>
        <v>#DIV/0!</v>
      </c>
      <c r="AG38" s="124"/>
      <c r="AH38" s="99"/>
      <c r="AI38" s="99"/>
    </row>
    <row r="39" spans="1:35" ht="39.75" customHeight="1" x14ac:dyDescent="0.25">
      <c r="A39" s="113" t="s">
        <v>102</v>
      </c>
      <c r="B39" s="114" t="s">
        <v>106</v>
      </c>
      <c r="C39" s="115" t="s">
        <v>124</v>
      </c>
      <c r="D39" s="116" t="s">
        <v>125</v>
      </c>
      <c r="E39" s="117"/>
      <c r="F39" s="118"/>
      <c r="G39" s="119">
        <f>E39*F39</f>
        <v>0</v>
      </c>
      <c r="H39" s="117"/>
      <c r="I39" s="118"/>
      <c r="J39" s="119">
        <f>H39*I39</f>
        <v>0</v>
      </c>
      <c r="K39" s="117"/>
      <c r="L39" s="118"/>
      <c r="M39" s="119">
        <f>K39*L39</f>
        <v>0</v>
      </c>
      <c r="N39" s="117"/>
      <c r="O39" s="118"/>
      <c r="P39" s="138">
        <f>N39*O39</f>
        <v>0</v>
      </c>
      <c r="Q39" s="117"/>
      <c r="R39" s="118"/>
      <c r="S39" s="119">
        <f>Q39*R39</f>
        <v>0</v>
      </c>
      <c r="T39" s="117"/>
      <c r="U39" s="118"/>
      <c r="V39" s="138">
        <f>T39*U39</f>
        <v>0</v>
      </c>
      <c r="W39" s="117"/>
      <c r="X39" s="118"/>
      <c r="Y39" s="119">
        <f>W39*X39</f>
        <v>0</v>
      </c>
      <c r="Z39" s="117"/>
      <c r="AA39" s="118"/>
      <c r="AB39" s="138">
        <f>Z39*AA39</f>
        <v>0</v>
      </c>
      <c r="AC39" s="120">
        <f t="shared" si="4"/>
        <v>0</v>
      </c>
      <c r="AD39" s="121">
        <f t="shared" si="5"/>
        <v>0</v>
      </c>
      <c r="AE39" s="180">
        <f t="shared" si="6"/>
        <v>0</v>
      </c>
      <c r="AF39" s="181" t="e">
        <f t="shared" si="7"/>
        <v>#DIV/0!</v>
      </c>
      <c r="AG39" s="124"/>
      <c r="AH39" s="99"/>
      <c r="AI39" s="99"/>
    </row>
    <row r="40" spans="1:35" ht="39.75" customHeight="1" x14ac:dyDescent="0.25">
      <c r="A40" s="139" t="s">
        <v>102</v>
      </c>
      <c r="B40" s="140" t="s">
        <v>107</v>
      </c>
      <c r="C40" s="141" t="s">
        <v>124</v>
      </c>
      <c r="D40" s="142" t="s">
        <v>125</v>
      </c>
      <c r="E40" s="143"/>
      <c r="F40" s="144"/>
      <c r="G40" s="145">
        <f>E40*F40</f>
        <v>0</v>
      </c>
      <c r="H40" s="143"/>
      <c r="I40" s="144"/>
      <c r="J40" s="145">
        <f>H40*I40</f>
        <v>0</v>
      </c>
      <c r="K40" s="143"/>
      <c r="L40" s="144"/>
      <c r="M40" s="145">
        <f>K40*L40</f>
        <v>0</v>
      </c>
      <c r="N40" s="143"/>
      <c r="O40" s="144"/>
      <c r="P40" s="146">
        <f>N40*O40</f>
        <v>0</v>
      </c>
      <c r="Q40" s="143"/>
      <c r="R40" s="144"/>
      <c r="S40" s="145">
        <f>Q40*R40</f>
        <v>0</v>
      </c>
      <c r="T40" s="143"/>
      <c r="U40" s="144"/>
      <c r="V40" s="146">
        <f>T40*U40</f>
        <v>0</v>
      </c>
      <c r="W40" s="143"/>
      <c r="X40" s="144"/>
      <c r="Y40" s="145">
        <f>W40*X40</f>
        <v>0</v>
      </c>
      <c r="Z40" s="143"/>
      <c r="AA40" s="144"/>
      <c r="AB40" s="146">
        <f>Z40*AA40</f>
        <v>0</v>
      </c>
      <c r="AC40" s="132">
        <f t="shared" si="4"/>
        <v>0</v>
      </c>
      <c r="AD40" s="133">
        <f t="shared" si="5"/>
        <v>0</v>
      </c>
      <c r="AE40" s="182">
        <f t="shared" si="6"/>
        <v>0</v>
      </c>
      <c r="AF40" s="181" t="e">
        <f t="shared" si="7"/>
        <v>#DIV/0!</v>
      </c>
      <c r="AG40" s="124"/>
      <c r="AH40" s="99"/>
      <c r="AI40" s="99"/>
    </row>
    <row r="41" spans="1:35" ht="30" customHeight="1" x14ac:dyDescent="0.25">
      <c r="A41" s="100" t="s">
        <v>99</v>
      </c>
      <c r="B41" s="101" t="s">
        <v>126</v>
      </c>
      <c r="C41" s="102" t="s">
        <v>127</v>
      </c>
      <c r="D41" s="103"/>
      <c r="E41" s="104">
        <f t="shared" ref="E41:AB41" si="9">SUM(E42:E44)</f>
        <v>0</v>
      </c>
      <c r="F41" s="105">
        <f t="shared" si="9"/>
        <v>0</v>
      </c>
      <c r="G41" s="106">
        <f t="shared" si="9"/>
        <v>0</v>
      </c>
      <c r="H41" s="104">
        <f t="shared" si="9"/>
        <v>0</v>
      </c>
      <c r="I41" s="105">
        <f t="shared" si="9"/>
        <v>0</v>
      </c>
      <c r="J41" s="137">
        <f t="shared" si="9"/>
        <v>0</v>
      </c>
      <c r="K41" s="104">
        <f t="shared" si="9"/>
        <v>0</v>
      </c>
      <c r="L41" s="105">
        <f t="shared" si="9"/>
        <v>0</v>
      </c>
      <c r="M41" s="106">
        <f t="shared" si="9"/>
        <v>0</v>
      </c>
      <c r="N41" s="104">
        <f t="shared" si="9"/>
        <v>0</v>
      </c>
      <c r="O41" s="105">
        <f t="shared" si="9"/>
        <v>0</v>
      </c>
      <c r="P41" s="137">
        <f t="shared" si="9"/>
        <v>0</v>
      </c>
      <c r="Q41" s="104">
        <f t="shared" si="9"/>
        <v>0</v>
      </c>
      <c r="R41" s="105">
        <f t="shared" si="9"/>
        <v>0</v>
      </c>
      <c r="S41" s="106">
        <f t="shared" si="9"/>
        <v>0</v>
      </c>
      <c r="T41" s="104">
        <f t="shared" si="9"/>
        <v>0</v>
      </c>
      <c r="U41" s="105">
        <f t="shared" si="9"/>
        <v>0</v>
      </c>
      <c r="V41" s="137">
        <f t="shared" si="9"/>
        <v>0</v>
      </c>
      <c r="W41" s="104">
        <f t="shared" si="9"/>
        <v>0</v>
      </c>
      <c r="X41" s="105">
        <f t="shared" si="9"/>
        <v>0</v>
      </c>
      <c r="Y41" s="106">
        <f t="shared" si="9"/>
        <v>0</v>
      </c>
      <c r="Z41" s="104">
        <f t="shared" si="9"/>
        <v>0</v>
      </c>
      <c r="AA41" s="105">
        <f t="shared" si="9"/>
        <v>0</v>
      </c>
      <c r="AB41" s="137">
        <f t="shared" si="9"/>
        <v>0</v>
      </c>
      <c r="AC41" s="107">
        <f t="shared" si="4"/>
        <v>0</v>
      </c>
      <c r="AD41" s="108">
        <f t="shared" si="5"/>
        <v>0</v>
      </c>
      <c r="AE41" s="108">
        <f t="shared" si="6"/>
        <v>0</v>
      </c>
      <c r="AF41" s="183" t="e">
        <f t="shared" si="7"/>
        <v>#DIV/0!</v>
      </c>
      <c r="AG41" s="148"/>
      <c r="AH41" s="112"/>
      <c r="AI41" s="112"/>
    </row>
    <row r="42" spans="1:35" ht="34.5" customHeight="1" x14ac:dyDescent="0.25">
      <c r="A42" s="113" t="s">
        <v>102</v>
      </c>
      <c r="B42" s="114" t="s">
        <v>103</v>
      </c>
      <c r="C42" s="115" t="s">
        <v>128</v>
      </c>
      <c r="D42" s="116" t="s">
        <v>125</v>
      </c>
      <c r="E42" s="117"/>
      <c r="F42" s="118"/>
      <c r="G42" s="119">
        <f>E42*F42</f>
        <v>0</v>
      </c>
      <c r="H42" s="117"/>
      <c r="I42" s="118"/>
      <c r="J42" s="138">
        <f>H42*I42</f>
        <v>0</v>
      </c>
      <c r="K42" s="117"/>
      <c r="L42" s="118"/>
      <c r="M42" s="119">
        <f>K42*L42</f>
        <v>0</v>
      </c>
      <c r="N42" s="117"/>
      <c r="O42" s="118"/>
      <c r="P42" s="138">
        <f>N42*O42</f>
        <v>0</v>
      </c>
      <c r="Q42" s="117"/>
      <c r="R42" s="118"/>
      <c r="S42" s="119">
        <f>Q42*R42</f>
        <v>0</v>
      </c>
      <c r="T42" s="117"/>
      <c r="U42" s="118"/>
      <c r="V42" s="138">
        <f>T42*U42</f>
        <v>0</v>
      </c>
      <c r="W42" s="117"/>
      <c r="X42" s="118"/>
      <c r="Y42" s="119">
        <f>W42*X42</f>
        <v>0</v>
      </c>
      <c r="Z42" s="117"/>
      <c r="AA42" s="118"/>
      <c r="AB42" s="138">
        <f>Z42*AA42</f>
        <v>0</v>
      </c>
      <c r="AC42" s="120">
        <f t="shared" si="4"/>
        <v>0</v>
      </c>
      <c r="AD42" s="121">
        <f t="shared" si="5"/>
        <v>0</v>
      </c>
      <c r="AE42" s="180">
        <f t="shared" si="6"/>
        <v>0</v>
      </c>
      <c r="AF42" s="181" t="e">
        <f t="shared" si="7"/>
        <v>#DIV/0!</v>
      </c>
      <c r="AG42" s="124"/>
      <c r="AH42" s="99"/>
      <c r="AI42" s="99"/>
    </row>
    <row r="43" spans="1:35" ht="34.5" customHeight="1" x14ac:dyDescent="0.25">
      <c r="A43" s="113" t="s">
        <v>102</v>
      </c>
      <c r="B43" s="114" t="s">
        <v>106</v>
      </c>
      <c r="C43" s="115" t="s">
        <v>128</v>
      </c>
      <c r="D43" s="116" t="s">
        <v>125</v>
      </c>
      <c r="E43" s="117"/>
      <c r="F43" s="118"/>
      <c r="G43" s="119">
        <f>E43*F43</f>
        <v>0</v>
      </c>
      <c r="H43" s="117"/>
      <c r="I43" s="118"/>
      <c r="J43" s="138">
        <f>H43*I43</f>
        <v>0</v>
      </c>
      <c r="K43" s="117"/>
      <c r="L43" s="118"/>
      <c r="M43" s="119">
        <f>K43*L43</f>
        <v>0</v>
      </c>
      <c r="N43" s="117"/>
      <c r="O43" s="118"/>
      <c r="P43" s="138">
        <f>N43*O43</f>
        <v>0</v>
      </c>
      <c r="Q43" s="117"/>
      <c r="R43" s="118"/>
      <c r="S43" s="119">
        <f>Q43*R43</f>
        <v>0</v>
      </c>
      <c r="T43" s="117"/>
      <c r="U43" s="118"/>
      <c r="V43" s="138">
        <f>T43*U43</f>
        <v>0</v>
      </c>
      <c r="W43" s="117"/>
      <c r="X43" s="118"/>
      <c r="Y43" s="119">
        <f>W43*X43</f>
        <v>0</v>
      </c>
      <c r="Z43" s="117"/>
      <c r="AA43" s="118"/>
      <c r="AB43" s="138">
        <f>Z43*AA43</f>
        <v>0</v>
      </c>
      <c r="AC43" s="120">
        <f t="shared" si="4"/>
        <v>0</v>
      </c>
      <c r="AD43" s="121">
        <f t="shared" si="5"/>
        <v>0</v>
      </c>
      <c r="AE43" s="180">
        <f t="shared" si="6"/>
        <v>0</v>
      </c>
      <c r="AF43" s="181" t="e">
        <f t="shared" si="7"/>
        <v>#DIV/0!</v>
      </c>
      <c r="AG43" s="124"/>
      <c r="AH43" s="99"/>
      <c r="AI43" s="99"/>
    </row>
    <row r="44" spans="1:35" ht="34.5" customHeight="1" x14ac:dyDescent="0.25">
      <c r="A44" s="139" t="s">
        <v>102</v>
      </c>
      <c r="B44" s="140" t="s">
        <v>107</v>
      </c>
      <c r="C44" s="141" t="s">
        <v>128</v>
      </c>
      <c r="D44" s="142" t="s">
        <v>125</v>
      </c>
      <c r="E44" s="143"/>
      <c r="F44" s="144"/>
      <c r="G44" s="145">
        <f>E44*F44</f>
        <v>0</v>
      </c>
      <c r="H44" s="143"/>
      <c r="I44" s="144"/>
      <c r="J44" s="146">
        <f>H44*I44</f>
        <v>0</v>
      </c>
      <c r="K44" s="143"/>
      <c r="L44" s="144"/>
      <c r="M44" s="145">
        <f>K44*L44</f>
        <v>0</v>
      </c>
      <c r="N44" s="143"/>
      <c r="O44" s="144"/>
      <c r="P44" s="146">
        <f>N44*O44</f>
        <v>0</v>
      </c>
      <c r="Q44" s="143"/>
      <c r="R44" s="144"/>
      <c r="S44" s="145">
        <f>Q44*R44</f>
        <v>0</v>
      </c>
      <c r="T44" s="143"/>
      <c r="U44" s="144"/>
      <c r="V44" s="146">
        <f>T44*U44</f>
        <v>0</v>
      </c>
      <c r="W44" s="143"/>
      <c r="X44" s="144"/>
      <c r="Y44" s="145">
        <f>W44*X44</f>
        <v>0</v>
      </c>
      <c r="Z44" s="143"/>
      <c r="AA44" s="144"/>
      <c r="AB44" s="146">
        <f>Z44*AA44</f>
        <v>0</v>
      </c>
      <c r="AC44" s="132">
        <f t="shared" si="4"/>
        <v>0</v>
      </c>
      <c r="AD44" s="133">
        <f t="shared" si="5"/>
        <v>0</v>
      </c>
      <c r="AE44" s="182">
        <f t="shared" si="6"/>
        <v>0</v>
      </c>
      <c r="AF44" s="181" t="e">
        <f t="shared" si="7"/>
        <v>#DIV/0!</v>
      </c>
      <c r="AG44" s="124"/>
      <c r="AH44" s="99"/>
      <c r="AI44" s="99"/>
    </row>
    <row r="45" spans="1:35" ht="15" customHeight="1" thickBot="1" x14ac:dyDescent="0.3">
      <c r="A45" s="184" t="s">
        <v>129</v>
      </c>
      <c r="B45" s="185"/>
      <c r="C45" s="186"/>
      <c r="D45" s="187"/>
      <c r="E45" s="188"/>
      <c r="F45" s="189"/>
      <c r="G45" s="190">
        <f>G41+G37+G33</f>
        <v>0</v>
      </c>
      <c r="H45" s="155"/>
      <c r="I45" s="157"/>
      <c r="J45" s="190">
        <f>J41+J37+J33</f>
        <v>0</v>
      </c>
      <c r="K45" s="191"/>
      <c r="L45" s="189"/>
      <c r="M45" s="192">
        <f>M41+M37+M33</f>
        <v>0</v>
      </c>
      <c r="N45" s="188"/>
      <c r="O45" s="189"/>
      <c r="P45" s="192">
        <f>P41+P37+P33</f>
        <v>0</v>
      </c>
      <c r="Q45" s="191"/>
      <c r="R45" s="189"/>
      <c r="S45" s="192">
        <f>S41+S37+S33</f>
        <v>0</v>
      </c>
      <c r="T45" s="188"/>
      <c r="U45" s="189"/>
      <c r="V45" s="192">
        <f>V41+V37+V33</f>
        <v>0</v>
      </c>
      <c r="W45" s="191"/>
      <c r="X45" s="189"/>
      <c r="Y45" s="192">
        <f>Y41+Y37+Y33</f>
        <v>0</v>
      </c>
      <c r="Z45" s="188"/>
      <c r="AA45" s="189"/>
      <c r="AB45" s="192">
        <f>AB41+AB37+AB33</f>
        <v>0</v>
      </c>
      <c r="AC45" s="188">
        <f>AC33+AC37+AC41</f>
        <v>0</v>
      </c>
      <c r="AD45" s="193">
        <f>AD33+AD37+AD41</f>
        <v>0</v>
      </c>
      <c r="AE45" s="192">
        <f t="shared" si="6"/>
        <v>0</v>
      </c>
      <c r="AF45" s="194" t="e">
        <f t="shared" si="7"/>
        <v>#DIV/0!</v>
      </c>
      <c r="AG45" s="195"/>
      <c r="AH45" s="99"/>
      <c r="AI45" s="99"/>
    </row>
    <row r="46" spans="1:35" ht="15.75" customHeight="1" thickBot="1" x14ac:dyDescent="0.3">
      <c r="A46" s="196" t="s">
        <v>97</v>
      </c>
      <c r="B46" s="197" t="s">
        <v>21</v>
      </c>
      <c r="C46" s="165" t="s">
        <v>130</v>
      </c>
      <c r="D46" s="431"/>
      <c r="E46" s="89"/>
      <c r="F46" s="90"/>
      <c r="G46" s="90"/>
      <c r="H46" s="89"/>
      <c r="I46" s="90"/>
      <c r="J46" s="94"/>
      <c r="K46" s="90"/>
      <c r="L46" s="90"/>
      <c r="M46" s="94"/>
      <c r="N46" s="89"/>
      <c r="O46" s="90"/>
      <c r="P46" s="94"/>
      <c r="Q46" s="90"/>
      <c r="R46" s="90"/>
      <c r="S46" s="94"/>
      <c r="T46" s="89"/>
      <c r="U46" s="90"/>
      <c r="V46" s="94"/>
      <c r="W46" s="90"/>
      <c r="X46" s="90"/>
      <c r="Y46" s="94"/>
      <c r="Z46" s="89"/>
      <c r="AA46" s="90"/>
      <c r="AB46" s="90"/>
      <c r="AC46" s="95"/>
      <c r="AD46" s="96"/>
      <c r="AE46" s="96"/>
      <c r="AF46" s="97"/>
      <c r="AG46" s="98"/>
      <c r="AH46" s="99"/>
      <c r="AI46" s="99"/>
    </row>
    <row r="47" spans="1:35" ht="57.75" customHeight="1" x14ac:dyDescent="0.25">
      <c r="A47" s="100" t="s">
        <v>99</v>
      </c>
      <c r="B47" s="101" t="s">
        <v>131</v>
      </c>
      <c r="C47" s="421" t="s">
        <v>132</v>
      </c>
      <c r="D47" s="433"/>
      <c r="E47" s="428">
        <f t="shared" ref="E47:AB47" si="10">SUM(E48:E54)</f>
        <v>15</v>
      </c>
      <c r="F47" s="200">
        <f t="shared" si="10"/>
        <v>13700</v>
      </c>
      <c r="G47" s="201">
        <f t="shared" si="10"/>
        <v>22550</v>
      </c>
      <c r="H47" s="104">
        <f t="shared" si="10"/>
        <v>12</v>
      </c>
      <c r="I47" s="105">
        <f t="shared" si="10"/>
        <v>7564</v>
      </c>
      <c r="J47" s="137">
        <f t="shared" si="10"/>
        <v>10758</v>
      </c>
      <c r="K47" s="199">
        <f t="shared" si="10"/>
        <v>0</v>
      </c>
      <c r="L47" s="200">
        <f t="shared" si="10"/>
        <v>0</v>
      </c>
      <c r="M47" s="201">
        <f t="shared" si="10"/>
        <v>0</v>
      </c>
      <c r="N47" s="104">
        <f t="shared" si="10"/>
        <v>0</v>
      </c>
      <c r="O47" s="105">
        <f t="shared" si="10"/>
        <v>0</v>
      </c>
      <c r="P47" s="137">
        <f t="shared" si="10"/>
        <v>0</v>
      </c>
      <c r="Q47" s="199">
        <f t="shared" si="10"/>
        <v>0</v>
      </c>
      <c r="R47" s="200">
        <f t="shared" si="10"/>
        <v>0</v>
      </c>
      <c r="S47" s="201">
        <f t="shared" si="10"/>
        <v>0</v>
      </c>
      <c r="T47" s="104">
        <f t="shared" si="10"/>
        <v>0</v>
      </c>
      <c r="U47" s="105">
        <f t="shared" si="10"/>
        <v>0</v>
      </c>
      <c r="V47" s="137">
        <f t="shared" si="10"/>
        <v>0</v>
      </c>
      <c r="W47" s="199">
        <f t="shared" si="10"/>
        <v>0</v>
      </c>
      <c r="X47" s="200">
        <f t="shared" si="10"/>
        <v>0</v>
      </c>
      <c r="Y47" s="201">
        <f t="shared" si="10"/>
        <v>0</v>
      </c>
      <c r="Z47" s="104">
        <f t="shared" si="10"/>
        <v>0</v>
      </c>
      <c r="AA47" s="105">
        <f t="shared" si="10"/>
        <v>0</v>
      </c>
      <c r="AB47" s="137">
        <f t="shared" si="10"/>
        <v>0</v>
      </c>
      <c r="AC47" s="107">
        <f t="shared" ref="AC47:AC58" si="11">G47+M47+S47+Y47</f>
        <v>22550</v>
      </c>
      <c r="AD47" s="108">
        <f t="shared" ref="AD47:AD109" si="12">J47+P47+V47+AB47</f>
        <v>10758</v>
      </c>
      <c r="AE47" s="108">
        <f t="shared" ref="AE47:AE59" si="13">AC47-AD47</f>
        <v>11792</v>
      </c>
      <c r="AF47" s="110">
        <f t="shared" ref="AF47:AF59" si="14">AE47/AC47</f>
        <v>0.5229268292682927</v>
      </c>
      <c r="AG47" s="111"/>
      <c r="AH47" s="112"/>
      <c r="AI47" s="112"/>
    </row>
    <row r="48" spans="1:35" ht="34.5" customHeight="1" x14ac:dyDescent="0.25">
      <c r="A48" s="113" t="s">
        <v>102</v>
      </c>
      <c r="B48" s="417" t="s">
        <v>103</v>
      </c>
      <c r="C48" s="402" t="s">
        <v>429</v>
      </c>
      <c r="D48" s="434" t="s">
        <v>121</v>
      </c>
      <c r="E48" s="429">
        <v>1</v>
      </c>
      <c r="F48" s="418">
        <v>4700</v>
      </c>
      <c r="G48" s="419">
        <f t="shared" ref="G48:G54" si="15">E48*F48</f>
        <v>4700</v>
      </c>
      <c r="H48" s="117">
        <v>1</v>
      </c>
      <c r="I48" s="118">
        <v>1850</v>
      </c>
      <c r="J48" s="138">
        <f t="shared" ref="J48:J54" si="16">H48*I48</f>
        <v>1850</v>
      </c>
      <c r="K48" s="117"/>
      <c r="L48" s="118"/>
      <c r="M48" s="119">
        <f t="shared" ref="M48:M54" si="17">K48*L48</f>
        <v>0</v>
      </c>
      <c r="N48" s="117"/>
      <c r="O48" s="118"/>
      <c r="P48" s="138">
        <f t="shared" ref="P48:P54" si="18">N48*O48</f>
        <v>0</v>
      </c>
      <c r="Q48" s="117"/>
      <c r="R48" s="118"/>
      <c r="S48" s="119">
        <f t="shared" ref="S48:S54" si="19">Q48*R48</f>
        <v>0</v>
      </c>
      <c r="T48" s="117"/>
      <c r="U48" s="118"/>
      <c r="V48" s="138">
        <f t="shared" ref="V48:V54" si="20">T48*U48</f>
        <v>0</v>
      </c>
      <c r="W48" s="117"/>
      <c r="X48" s="118"/>
      <c r="Y48" s="119">
        <f t="shared" ref="Y48:Y54" si="21">W48*X48</f>
        <v>0</v>
      </c>
      <c r="Z48" s="117"/>
      <c r="AA48" s="118"/>
      <c r="AB48" s="138">
        <f t="shared" ref="AB48:AB54" si="22">Z48*AA48</f>
        <v>0</v>
      </c>
      <c r="AC48" s="120">
        <f t="shared" si="11"/>
        <v>4700</v>
      </c>
      <c r="AD48" s="121">
        <f t="shared" si="12"/>
        <v>1850</v>
      </c>
      <c r="AE48" s="180">
        <f t="shared" si="13"/>
        <v>2850</v>
      </c>
      <c r="AF48" s="123">
        <f t="shared" si="14"/>
        <v>0.6063829787234043</v>
      </c>
      <c r="AG48" s="124"/>
      <c r="AH48" s="99"/>
      <c r="AI48" s="99"/>
    </row>
    <row r="49" spans="1:35" ht="34.5" customHeight="1" x14ac:dyDescent="0.25">
      <c r="A49" s="113" t="s">
        <v>102</v>
      </c>
      <c r="B49" s="420" t="s">
        <v>106</v>
      </c>
      <c r="C49" s="422" t="s">
        <v>430</v>
      </c>
      <c r="D49" s="434" t="s">
        <v>121</v>
      </c>
      <c r="E49" s="429">
        <v>2</v>
      </c>
      <c r="F49" s="418">
        <v>3000</v>
      </c>
      <c r="G49" s="419">
        <f t="shared" si="15"/>
        <v>6000</v>
      </c>
      <c r="H49" s="117">
        <v>1</v>
      </c>
      <c r="I49" s="118">
        <v>3200</v>
      </c>
      <c r="J49" s="138">
        <f t="shared" si="16"/>
        <v>3200</v>
      </c>
      <c r="K49" s="117"/>
      <c r="L49" s="118"/>
      <c r="M49" s="119">
        <f t="shared" si="17"/>
        <v>0</v>
      </c>
      <c r="N49" s="117"/>
      <c r="O49" s="118"/>
      <c r="P49" s="138">
        <f t="shared" si="18"/>
        <v>0</v>
      </c>
      <c r="Q49" s="117"/>
      <c r="R49" s="118"/>
      <c r="S49" s="119">
        <f t="shared" si="19"/>
        <v>0</v>
      </c>
      <c r="T49" s="117"/>
      <c r="U49" s="118"/>
      <c r="V49" s="138">
        <f t="shared" si="20"/>
        <v>0</v>
      </c>
      <c r="W49" s="117"/>
      <c r="X49" s="118"/>
      <c r="Y49" s="119">
        <f t="shared" si="21"/>
        <v>0</v>
      </c>
      <c r="Z49" s="117"/>
      <c r="AA49" s="118"/>
      <c r="AB49" s="138">
        <f t="shared" si="22"/>
        <v>0</v>
      </c>
      <c r="AC49" s="120">
        <f t="shared" si="11"/>
        <v>6000</v>
      </c>
      <c r="AD49" s="121">
        <f t="shared" si="12"/>
        <v>3200</v>
      </c>
      <c r="AE49" s="180">
        <f t="shared" si="13"/>
        <v>2800</v>
      </c>
      <c r="AF49" s="123">
        <f t="shared" si="14"/>
        <v>0.46666666666666667</v>
      </c>
      <c r="AG49" s="124"/>
      <c r="AH49" s="99"/>
      <c r="AI49" s="99"/>
    </row>
    <row r="50" spans="1:35" s="391" customFormat="1" ht="34.5" customHeight="1" x14ac:dyDescent="0.25">
      <c r="A50" s="413" t="s">
        <v>102</v>
      </c>
      <c r="B50" s="414" t="s">
        <v>107</v>
      </c>
      <c r="C50" s="402" t="s">
        <v>431</v>
      </c>
      <c r="D50" s="435" t="s">
        <v>121</v>
      </c>
      <c r="E50" s="429">
        <v>2</v>
      </c>
      <c r="F50" s="415">
        <v>1700</v>
      </c>
      <c r="G50" s="416">
        <f t="shared" si="15"/>
        <v>3400</v>
      </c>
      <c r="H50" s="129">
        <v>1</v>
      </c>
      <c r="I50" s="130">
        <v>1599</v>
      </c>
      <c r="J50" s="138">
        <f t="shared" si="16"/>
        <v>1599</v>
      </c>
      <c r="K50" s="129"/>
      <c r="L50" s="130"/>
      <c r="M50" s="404"/>
      <c r="N50" s="129"/>
      <c r="O50" s="130"/>
      <c r="P50" s="225"/>
      <c r="Q50" s="129"/>
      <c r="R50" s="130"/>
      <c r="S50" s="404"/>
      <c r="T50" s="129"/>
      <c r="U50" s="130"/>
      <c r="V50" s="225"/>
      <c r="W50" s="129"/>
      <c r="X50" s="130"/>
      <c r="Y50" s="404"/>
      <c r="Z50" s="129"/>
      <c r="AA50" s="130"/>
      <c r="AB50" s="225"/>
      <c r="AC50" s="120">
        <f t="shared" si="11"/>
        <v>3400</v>
      </c>
      <c r="AD50" s="121">
        <f t="shared" si="12"/>
        <v>1599</v>
      </c>
      <c r="AE50" s="180">
        <f t="shared" si="13"/>
        <v>1801</v>
      </c>
      <c r="AF50" s="123">
        <f t="shared" si="14"/>
        <v>0.52970588235294114</v>
      </c>
      <c r="AG50" s="124"/>
      <c r="AH50" s="99"/>
      <c r="AI50" s="99"/>
    </row>
    <row r="51" spans="1:35" s="391" customFormat="1" ht="34.5" customHeight="1" x14ac:dyDescent="0.25">
      <c r="A51" s="413" t="s">
        <v>102</v>
      </c>
      <c r="B51" s="414" t="s">
        <v>172</v>
      </c>
      <c r="C51" s="423" t="s">
        <v>432</v>
      </c>
      <c r="D51" s="435" t="s">
        <v>121</v>
      </c>
      <c r="E51" s="429">
        <v>1</v>
      </c>
      <c r="F51" s="415">
        <v>3100</v>
      </c>
      <c r="G51" s="416">
        <f t="shared" si="15"/>
        <v>3100</v>
      </c>
      <c r="H51" s="562"/>
      <c r="I51" s="563"/>
      <c r="J51" s="575">
        <f t="shared" si="16"/>
        <v>0</v>
      </c>
      <c r="K51" s="129"/>
      <c r="L51" s="130"/>
      <c r="M51" s="404"/>
      <c r="N51" s="129"/>
      <c r="O51" s="130"/>
      <c r="P51" s="225"/>
      <c r="Q51" s="129"/>
      <c r="R51" s="130"/>
      <c r="S51" s="404"/>
      <c r="T51" s="129"/>
      <c r="U51" s="130"/>
      <c r="V51" s="225"/>
      <c r="W51" s="129"/>
      <c r="X51" s="130"/>
      <c r="Y51" s="404"/>
      <c r="Z51" s="129"/>
      <c r="AA51" s="130"/>
      <c r="AB51" s="225"/>
      <c r="AC51" s="120">
        <f t="shared" si="11"/>
        <v>3100</v>
      </c>
      <c r="AD51" s="121">
        <f t="shared" si="12"/>
        <v>0</v>
      </c>
      <c r="AE51" s="180">
        <f t="shared" si="13"/>
        <v>3100</v>
      </c>
      <c r="AF51" s="123">
        <f t="shared" si="14"/>
        <v>1</v>
      </c>
      <c r="AG51" s="124"/>
      <c r="AH51" s="99"/>
      <c r="AI51" s="99"/>
    </row>
    <row r="52" spans="1:35" s="391" customFormat="1" ht="41.25" customHeight="1" x14ac:dyDescent="0.25">
      <c r="A52" s="413" t="s">
        <v>102</v>
      </c>
      <c r="B52" s="414" t="s">
        <v>427</v>
      </c>
      <c r="C52" s="424" t="s">
        <v>426</v>
      </c>
      <c r="D52" s="435" t="s">
        <v>121</v>
      </c>
      <c r="E52" s="429">
        <v>5</v>
      </c>
      <c r="F52" s="415">
        <v>550</v>
      </c>
      <c r="G52" s="416">
        <f t="shared" si="15"/>
        <v>2750</v>
      </c>
      <c r="H52" s="129">
        <v>5</v>
      </c>
      <c r="I52" s="130">
        <v>449</v>
      </c>
      <c r="J52" s="138">
        <f t="shared" si="16"/>
        <v>2245</v>
      </c>
      <c r="K52" s="129"/>
      <c r="L52" s="130"/>
      <c r="M52" s="404"/>
      <c r="N52" s="129"/>
      <c r="O52" s="130"/>
      <c r="P52" s="225"/>
      <c r="Q52" s="129"/>
      <c r="R52" s="130"/>
      <c r="S52" s="404"/>
      <c r="T52" s="129"/>
      <c r="U52" s="130"/>
      <c r="V52" s="225"/>
      <c r="W52" s="129"/>
      <c r="X52" s="130"/>
      <c r="Y52" s="404"/>
      <c r="Z52" s="129"/>
      <c r="AA52" s="130"/>
      <c r="AB52" s="225"/>
      <c r="AC52" s="120">
        <f t="shared" si="11"/>
        <v>2750</v>
      </c>
      <c r="AD52" s="121">
        <f t="shared" si="12"/>
        <v>2245</v>
      </c>
      <c r="AE52" s="180">
        <f t="shared" si="13"/>
        <v>505</v>
      </c>
      <c r="AF52" s="123">
        <f t="shared" si="14"/>
        <v>0.18363636363636363</v>
      </c>
      <c r="AG52" s="124"/>
      <c r="AH52" s="99"/>
      <c r="AI52" s="99"/>
    </row>
    <row r="53" spans="1:35" s="391" customFormat="1" ht="34.5" customHeight="1" x14ac:dyDescent="0.25">
      <c r="A53" s="413" t="s">
        <v>102</v>
      </c>
      <c r="B53" s="414" t="s">
        <v>174</v>
      </c>
      <c r="C53" s="402" t="s">
        <v>428</v>
      </c>
      <c r="D53" s="435" t="s">
        <v>121</v>
      </c>
      <c r="E53" s="429">
        <v>4</v>
      </c>
      <c r="F53" s="415">
        <v>650</v>
      </c>
      <c r="G53" s="416">
        <f t="shared" si="15"/>
        <v>2600</v>
      </c>
      <c r="H53" s="129">
        <v>4</v>
      </c>
      <c r="I53" s="130">
        <v>466</v>
      </c>
      <c r="J53" s="138">
        <f t="shared" si="16"/>
        <v>1864</v>
      </c>
      <c r="K53" s="129"/>
      <c r="L53" s="130"/>
      <c r="M53" s="404"/>
      <c r="N53" s="129"/>
      <c r="O53" s="130"/>
      <c r="P53" s="225"/>
      <c r="Q53" s="129"/>
      <c r="R53" s="130"/>
      <c r="S53" s="404"/>
      <c r="T53" s="129"/>
      <c r="U53" s="130"/>
      <c r="V53" s="225"/>
      <c r="W53" s="129"/>
      <c r="X53" s="130"/>
      <c r="Y53" s="404"/>
      <c r="Z53" s="129"/>
      <c r="AA53" s="130"/>
      <c r="AB53" s="225"/>
      <c r="AC53" s="120">
        <f t="shared" si="11"/>
        <v>2600</v>
      </c>
      <c r="AD53" s="121">
        <f t="shared" si="12"/>
        <v>1864</v>
      </c>
      <c r="AE53" s="180">
        <f t="shared" si="13"/>
        <v>736</v>
      </c>
      <c r="AF53" s="123">
        <f t="shared" si="14"/>
        <v>0.28307692307692306</v>
      </c>
      <c r="AG53" s="124"/>
      <c r="AH53" s="99"/>
      <c r="AI53" s="99"/>
    </row>
    <row r="54" spans="1:35" ht="34.5" customHeight="1" thickBot="1" x14ac:dyDescent="0.3">
      <c r="A54" s="125" t="s">
        <v>102</v>
      </c>
      <c r="B54" s="126" t="s">
        <v>107</v>
      </c>
      <c r="C54" s="411" t="s">
        <v>133</v>
      </c>
      <c r="D54" s="436" t="s">
        <v>121</v>
      </c>
      <c r="E54" s="224"/>
      <c r="F54" s="130"/>
      <c r="G54" s="131">
        <f t="shared" si="15"/>
        <v>0</v>
      </c>
      <c r="H54" s="143"/>
      <c r="I54" s="144"/>
      <c r="J54" s="146">
        <f t="shared" si="16"/>
        <v>0</v>
      </c>
      <c r="K54" s="129"/>
      <c r="L54" s="130"/>
      <c r="M54" s="131">
        <f t="shared" si="17"/>
        <v>0</v>
      </c>
      <c r="N54" s="143"/>
      <c r="O54" s="144"/>
      <c r="P54" s="146">
        <f t="shared" si="18"/>
        <v>0</v>
      </c>
      <c r="Q54" s="129"/>
      <c r="R54" s="130"/>
      <c r="S54" s="131">
        <f t="shared" si="19"/>
        <v>0</v>
      </c>
      <c r="T54" s="143"/>
      <c r="U54" s="144"/>
      <c r="V54" s="146">
        <f t="shared" si="20"/>
        <v>0</v>
      </c>
      <c r="W54" s="129"/>
      <c r="X54" s="130"/>
      <c r="Y54" s="131">
        <f t="shared" si="21"/>
        <v>0</v>
      </c>
      <c r="Z54" s="143"/>
      <c r="AA54" s="144"/>
      <c r="AB54" s="146">
        <f t="shared" si="22"/>
        <v>0</v>
      </c>
      <c r="AC54" s="132">
        <f t="shared" si="11"/>
        <v>0</v>
      </c>
      <c r="AD54" s="121">
        <f t="shared" si="12"/>
        <v>0</v>
      </c>
      <c r="AE54" s="182">
        <f t="shared" si="13"/>
        <v>0</v>
      </c>
      <c r="AF54" s="123" t="e">
        <f t="shared" si="14"/>
        <v>#DIV/0!</v>
      </c>
      <c r="AG54" s="124"/>
      <c r="AH54" s="99"/>
      <c r="AI54" s="99"/>
    </row>
    <row r="55" spans="1:35" ht="56.25" customHeight="1" x14ac:dyDescent="0.25">
      <c r="A55" s="100" t="s">
        <v>99</v>
      </c>
      <c r="B55" s="101" t="s">
        <v>134</v>
      </c>
      <c r="C55" s="425" t="s">
        <v>135</v>
      </c>
      <c r="D55" s="437"/>
      <c r="E55" s="430">
        <f t="shared" ref="E55:AB55" si="23">SUM(E56:E58)</f>
        <v>0</v>
      </c>
      <c r="F55" s="105">
        <f t="shared" si="23"/>
        <v>0</v>
      </c>
      <c r="G55" s="106">
        <f t="shared" si="23"/>
        <v>0</v>
      </c>
      <c r="H55" s="104">
        <f t="shared" si="23"/>
        <v>0</v>
      </c>
      <c r="I55" s="105">
        <f t="shared" si="23"/>
        <v>0</v>
      </c>
      <c r="J55" s="137">
        <f t="shared" si="23"/>
        <v>0</v>
      </c>
      <c r="K55" s="202">
        <f t="shared" si="23"/>
        <v>0</v>
      </c>
      <c r="L55" s="105">
        <f t="shared" si="23"/>
        <v>0</v>
      </c>
      <c r="M55" s="137">
        <f t="shared" si="23"/>
        <v>0</v>
      </c>
      <c r="N55" s="104">
        <f t="shared" si="23"/>
        <v>0</v>
      </c>
      <c r="O55" s="105">
        <f t="shared" si="23"/>
        <v>0</v>
      </c>
      <c r="P55" s="137">
        <f t="shared" si="23"/>
        <v>0</v>
      </c>
      <c r="Q55" s="202">
        <f t="shared" si="23"/>
        <v>0</v>
      </c>
      <c r="R55" s="105">
        <f t="shared" si="23"/>
        <v>0</v>
      </c>
      <c r="S55" s="137">
        <f t="shared" si="23"/>
        <v>0</v>
      </c>
      <c r="T55" s="104">
        <f t="shared" si="23"/>
        <v>0</v>
      </c>
      <c r="U55" s="105">
        <f t="shared" si="23"/>
        <v>0</v>
      </c>
      <c r="V55" s="137">
        <f t="shared" si="23"/>
        <v>0</v>
      </c>
      <c r="W55" s="202">
        <f t="shared" si="23"/>
        <v>0</v>
      </c>
      <c r="X55" s="105">
        <f t="shared" si="23"/>
        <v>0</v>
      </c>
      <c r="Y55" s="137">
        <f t="shared" si="23"/>
        <v>0</v>
      </c>
      <c r="Z55" s="104">
        <f t="shared" si="23"/>
        <v>0</v>
      </c>
      <c r="AA55" s="105">
        <f t="shared" si="23"/>
        <v>0</v>
      </c>
      <c r="AB55" s="137">
        <f t="shared" si="23"/>
        <v>0</v>
      </c>
      <c r="AC55" s="107">
        <f t="shared" si="11"/>
        <v>0</v>
      </c>
      <c r="AD55" s="121">
        <f t="shared" si="12"/>
        <v>0</v>
      </c>
      <c r="AE55" s="108">
        <f t="shared" si="13"/>
        <v>0</v>
      </c>
      <c r="AF55" s="147" t="e">
        <f t="shared" si="14"/>
        <v>#DIV/0!</v>
      </c>
      <c r="AG55" s="148"/>
      <c r="AH55" s="112"/>
      <c r="AI55" s="112"/>
    </row>
    <row r="56" spans="1:35" ht="45" customHeight="1" x14ac:dyDescent="0.25">
      <c r="A56" s="113" t="s">
        <v>102</v>
      </c>
      <c r="B56" s="114" t="s">
        <v>103</v>
      </c>
      <c r="C56" s="426" t="s">
        <v>136</v>
      </c>
      <c r="D56" s="438"/>
      <c r="E56" s="203"/>
      <c r="F56" s="118"/>
      <c r="G56" s="119">
        <f>E56*F56</f>
        <v>0</v>
      </c>
      <c r="H56" s="117"/>
      <c r="I56" s="118"/>
      <c r="J56" s="138">
        <f>H56*I56</f>
        <v>0</v>
      </c>
      <c r="K56" s="203"/>
      <c r="L56" s="118"/>
      <c r="M56" s="138">
        <f>K56*L56</f>
        <v>0</v>
      </c>
      <c r="N56" s="117"/>
      <c r="O56" s="118"/>
      <c r="P56" s="138">
        <f>N56*O56</f>
        <v>0</v>
      </c>
      <c r="Q56" s="203"/>
      <c r="R56" s="118"/>
      <c r="S56" s="138">
        <f>Q56*R56</f>
        <v>0</v>
      </c>
      <c r="T56" s="117"/>
      <c r="U56" s="118"/>
      <c r="V56" s="138">
        <f>T56*U56</f>
        <v>0</v>
      </c>
      <c r="W56" s="203"/>
      <c r="X56" s="118"/>
      <c r="Y56" s="138">
        <f>W56*X56</f>
        <v>0</v>
      </c>
      <c r="Z56" s="117"/>
      <c r="AA56" s="118"/>
      <c r="AB56" s="138">
        <f>Z56*AA56</f>
        <v>0</v>
      </c>
      <c r="AC56" s="120">
        <f t="shared" si="11"/>
        <v>0</v>
      </c>
      <c r="AD56" s="121">
        <f t="shared" si="12"/>
        <v>0</v>
      </c>
      <c r="AE56" s="180">
        <f t="shared" si="13"/>
        <v>0</v>
      </c>
      <c r="AF56" s="123" t="e">
        <f t="shared" si="14"/>
        <v>#DIV/0!</v>
      </c>
      <c r="AG56" s="124"/>
      <c r="AH56" s="99"/>
      <c r="AI56" s="99"/>
    </row>
    <row r="57" spans="1:35" ht="24.75" customHeight="1" x14ac:dyDescent="0.25">
      <c r="A57" s="113" t="s">
        <v>102</v>
      </c>
      <c r="B57" s="114" t="s">
        <v>106</v>
      </c>
      <c r="C57" s="426" t="s">
        <v>137</v>
      </c>
      <c r="D57" s="438"/>
      <c r="E57" s="203"/>
      <c r="F57" s="118"/>
      <c r="G57" s="119">
        <f>E57*F57</f>
        <v>0</v>
      </c>
      <c r="H57" s="117"/>
      <c r="I57" s="118"/>
      <c r="J57" s="138">
        <f>H57*I57</f>
        <v>0</v>
      </c>
      <c r="K57" s="203"/>
      <c r="L57" s="118"/>
      <c r="M57" s="138">
        <f>K57*L57</f>
        <v>0</v>
      </c>
      <c r="N57" s="117"/>
      <c r="O57" s="118"/>
      <c r="P57" s="138">
        <f>N57*O57</f>
        <v>0</v>
      </c>
      <c r="Q57" s="203"/>
      <c r="R57" s="118"/>
      <c r="S57" s="138">
        <f>Q57*R57</f>
        <v>0</v>
      </c>
      <c r="T57" s="117"/>
      <c r="U57" s="118"/>
      <c r="V57" s="138">
        <f>T57*U57</f>
        <v>0</v>
      </c>
      <c r="W57" s="203"/>
      <c r="X57" s="118"/>
      <c r="Y57" s="138">
        <f>W57*X57</f>
        <v>0</v>
      </c>
      <c r="Z57" s="117"/>
      <c r="AA57" s="118"/>
      <c r="AB57" s="138">
        <f>Z57*AA57</f>
        <v>0</v>
      </c>
      <c r="AC57" s="120">
        <f t="shared" si="11"/>
        <v>0</v>
      </c>
      <c r="AD57" s="121">
        <f t="shared" si="12"/>
        <v>0</v>
      </c>
      <c r="AE57" s="180">
        <f t="shared" si="13"/>
        <v>0</v>
      </c>
      <c r="AF57" s="123" t="e">
        <f t="shared" si="14"/>
        <v>#DIV/0!</v>
      </c>
      <c r="AG57" s="124"/>
      <c r="AH57" s="99"/>
      <c r="AI57" s="99"/>
    </row>
    <row r="58" spans="1:35" ht="21" customHeight="1" thickBot="1" x14ac:dyDescent="0.3">
      <c r="A58" s="139" t="s">
        <v>102</v>
      </c>
      <c r="B58" s="140" t="s">
        <v>107</v>
      </c>
      <c r="C58" s="427" t="s">
        <v>138</v>
      </c>
      <c r="D58" s="439"/>
      <c r="E58" s="204"/>
      <c r="F58" s="144"/>
      <c r="G58" s="145">
        <f>E58*F58</f>
        <v>0</v>
      </c>
      <c r="H58" s="143"/>
      <c r="I58" s="144"/>
      <c r="J58" s="146">
        <f>H58*I58</f>
        <v>0</v>
      </c>
      <c r="K58" s="204"/>
      <c r="L58" s="144"/>
      <c r="M58" s="146">
        <f>K58*L58</f>
        <v>0</v>
      </c>
      <c r="N58" s="143"/>
      <c r="O58" s="144"/>
      <c r="P58" s="146">
        <f>N58*O58</f>
        <v>0</v>
      </c>
      <c r="Q58" s="204"/>
      <c r="R58" s="144"/>
      <c r="S58" s="146">
        <f>Q58*R58</f>
        <v>0</v>
      </c>
      <c r="T58" s="143"/>
      <c r="U58" s="144"/>
      <c r="V58" s="146">
        <f>T58*U58</f>
        <v>0</v>
      </c>
      <c r="W58" s="204"/>
      <c r="X58" s="144"/>
      <c r="Y58" s="146">
        <f>W58*X58</f>
        <v>0</v>
      </c>
      <c r="Z58" s="143"/>
      <c r="AA58" s="144"/>
      <c r="AB58" s="146">
        <f>Z58*AA58</f>
        <v>0</v>
      </c>
      <c r="AC58" s="132">
        <f t="shared" si="11"/>
        <v>0</v>
      </c>
      <c r="AD58" s="121">
        <f t="shared" si="12"/>
        <v>0</v>
      </c>
      <c r="AE58" s="182">
        <f t="shared" si="13"/>
        <v>0</v>
      </c>
      <c r="AF58" s="149" t="e">
        <f t="shared" si="14"/>
        <v>#DIV/0!</v>
      </c>
      <c r="AG58" s="150"/>
      <c r="AH58" s="99"/>
      <c r="AI58" s="99"/>
    </row>
    <row r="59" spans="1:35" ht="15" customHeight="1" thickBot="1" x14ac:dyDescent="0.3">
      <c r="A59" s="184" t="s">
        <v>139</v>
      </c>
      <c r="B59" s="185"/>
      <c r="C59" s="186"/>
      <c r="D59" s="432"/>
      <c r="E59" s="188">
        <f t="shared" ref="E59:AB59" si="24">E55+E47</f>
        <v>15</v>
      </c>
      <c r="F59" s="189">
        <f t="shared" si="24"/>
        <v>13700</v>
      </c>
      <c r="G59" s="190">
        <f t="shared" si="24"/>
        <v>22550</v>
      </c>
      <c r="H59" s="155">
        <f t="shared" si="24"/>
        <v>12</v>
      </c>
      <c r="I59" s="157">
        <f t="shared" si="24"/>
        <v>7564</v>
      </c>
      <c r="J59" s="205">
        <f t="shared" si="24"/>
        <v>10758</v>
      </c>
      <c r="K59" s="191">
        <f t="shared" si="24"/>
        <v>0</v>
      </c>
      <c r="L59" s="189">
        <f t="shared" si="24"/>
        <v>0</v>
      </c>
      <c r="M59" s="192">
        <f t="shared" si="24"/>
        <v>0</v>
      </c>
      <c r="N59" s="188">
        <f t="shared" si="24"/>
        <v>0</v>
      </c>
      <c r="O59" s="189">
        <f t="shared" si="24"/>
        <v>0</v>
      </c>
      <c r="P59" s="192">
        <f t="shared" si="24"/>
        <v>0</v>
      </c>
      <c r="Q59" s="191">
        <f t="shared" si="24"/>
        <v>0</v>
      </c>
      <c r="R59" s="189">
        <f t="shared" si="24"/>
        <v>0</v>
      </c>
      <c r="S59" s="192">
        <f t="shared" si="24"/>
        <v>0</v>
      </c>
      <c r="T59" s="188">
        <f t="shared" si="24"/>
        <v>0</v>
      </c>
      <c r="U59" s="189">
        <f t="shared" si="24"/>
        <v>0</v>
      </c>
      <c r="V59" s="192">
        <f t="shared" si="24"/>
        <v>0</v>
      </c>
      <c r="W59" s="191">
        <f t="shared" si="24"/>
        <v>0</v>
      </c>
      <c r="X59" s="189">
        <f t="shared" si="24"/>
        <v>0</v>
      </c>
      <c r="Y59" s="192">
        <f t="shared" si="24"/>
        <v>0</v>
      </c>
      <c r="Z59" s="188">
        <f t="shared" si="24"/>
        <v>0</v>
      </c>
      <c r="AA59" s="189">
        <f t="shared" si="24"/>
        <v>0</v>
      </c>
      <c r="AB59" s="192">
        <f t="shared" si="24"/>
        <v>0</v>
      </c>
      <c r="AC59" s="191">
        <f>AC47+AC55</f>
        <v>22550</v>
      </c>
      <c r="AD59" s="121">
        <f t="shared" si="12"/>
        <v>10758</v>
      </c>
      <c r="AE59" s="188">
        <f t="shared" si="13"/>
        <v>11792</v>
      </c>
      <c r="AF59" s="206">
        <f t="shared" si="14"/>
        <v>0.5229268292682927</v>
      </c>
      <c r="AG59" s="207"/>
      <c r="AH59" s="99"/>
      <c r="AI59" s="99"/>
    </row>
    <row r="60" spans="1:35" ht="15" customHeight="1" thickBot="1" x14ac:dyDescent="0.3">
      <c r="A60" s="208" t="s">
        <v>97</v>
      </c>
      <c r="B60" s="209" t="s">
        <v>22</v>
      </c>
      <c r="C60" s="165" t="s">
        <v>140</v>
      </c>
      <c r="D60" s="198"/>
      <c r="E60" s="89"/>
      <c r="F60" s="90"/>
      <c r="G60" s="90"/>
      <c r="H60" s="89"/>
      <c r="I60" s="90"/>
      <c r="J60" s="94"/>
      <c r="K60" s="90"/>
      <c r="L60" s="90"/>
      <c r="M60" s="94"/>
      <c r="N60" s="89"/>
      <c r="O60" s="90"/>
      <c r="P60" s="94"/>
      <c r="Q60" s="90"/>
      <c r="R60" s="90"/>
      <c r="S60" s="94"/>
      <c r="T60" s="89"/>
      <c r="U60" s="90"/>
      <c r="V60" s="94"/>
      <c r="W60" s="90"/>
      <c r="X60" s="90"/>
      <c r="Y60" s="94"/>
      <c r="Z60" s="89"/>
      <c r="AA60" s="90"/>
      <c r="AB60" s="90"/>
      <c r="AC60" s="95"/>
      <c r="AD60" s="121">
        <f t="shared" si="12"/>
        <v>0</v>
      </c>
      <c r="AE60" s="96"/>
      <c r="AF60" s="97"/>
      <c r="AG60" s="98"/>
      <c r="AH60" s="99"/>
      <c r="AI60" s="99"/>
    </row>
    <row r="61" spans="1:35" ht="15" customHeight="1" x14ac:dyDescent="0.25">
      <c r="A61" s="100" t="s">
        <v>99</v>
      </c>
      <c r="B61" s="101" t="s">
        <v>141</v>
      </c>
      <c r="C61" s="170" t="s">
        <v>142</v>
      </c>
      <c r="D61" s="178"/>
      <c r="E61" s="199">
        <f t="shared" ref="E61:AB61" si="25">SUM(E62:E71)</f>
        <v>108</v>
      </c>
      <c r="F61" s="200">
        <f t="shared" si="25"/>
        <v>11850</v>
      </c>
      <c r="G61" s="201">
        <f t="shared" si="25"/>
        <v>142200</v>
      </c>
      <c r="H61" s="104">
        <f t="shared" si="25"/>
        <v>108</v>
      </c>
      <c r="I61" s="105">
        <f t="shared" si="25"/>
        <v>9600</v>
      </c>
      <c r="J61" s="137">
        <f t="shared" si="25"/>
        <v>115200</v>
      </c>
      <c r="K61" s="210">
        <f t="shared" si="25"/>
        <v>0</v>
      </c>
      <c r="L61" s="200">
        <f t="shared" si="25"/>
        <v>0</v>
      </c>
      <c r="M61" s="211">
        <f t="shared" si="25"/>
        <v>0</v>
      </c>
      <c r="N61" s="199">
        <f t="shared" si="25"/>
        <v>0</v>
      </c>
      <c r="O61" s="200">
        <f t="shared" si="25"/>
        <v>0</v>
      </c>
      <c r="P61" s="211">
        <f t="shared" si="25"/>
        <v>0</v>
      </c>
      <c r="Q61" s="210">
        <f t="shared" si="25"/>
        <v>0</v>
      </c>
      <c r="R61" s="200">
        <f t="shared" si="25"/>
        <v>0</v>
      </c>
      <c r="S61" s="211">
        <f t="shared" si="25"/>
        <v>0</v>
      </c>
      <c r="T61" s="199">
        <f t="shared" si="25"/>
        <v>0</v>
      </c>
      <c r="U61" s="200">
        <f t="shared" si="25"/>
        <v>0</v>
      </c>
      <c r="V61" s="211">
        <f t="shared" si="25"/>
        <v>0</v>
      </c>
      <c r="W61" s="210">
        <f t="shared" si="25"/>
        <v>0</v>
      </c>
      <c r="X61" s="200">
        <f t="shared" si="25"/>
        <v>0</v>
      </c>
      <c r="Y61" s="211">
        <f t="shared" si="25"/>
        <v>0</v>
      </c>
      <c r="Z61" s="199">
        <f t="shared" si="25"/>
        <v>0</v>
      </c>
      <c r="AA61" s="200">
        <f t="shared" si="25"/>
        <v>0</v>
      </c>
      <c r="AB61" s="211">
        <f t="shared" si="25"/>
        <v>0</v>
      </c>
      <c r="AC61" s="107">
        <f t="shared" ref="AC61:AC145" si="26">G61+M61+S61+Y61</f>
        <v>142200</v>
      </c>
      <c r="AD61" s="121">
        <f t="shared" si="12"/>
        <v>115200</v>
      </c>
      <c r="AE61" s="108">
        <f>AC61-AD61</f>
        <v>27000</v>
      </c>
      <c r="AF61" s="110">
        <f>AE61/AC61</f>
        <v>0.189873417721519</v>
      </c>
      <c r="AG61" s="111"/>
      <c r="AH61" s="112"/>
      <c r="AI61" s="112"/>
    </row>
    <row r="62" spans="1:35" ht="34.5" customHeight="1" x14ac:dyDescent="0.25">
      <c r="A62" s="113" t="s">
        <v>102</v>
      </c>
      <c r="B62" s="414" t="s">
        <v>106</v>
      </c>
      <c r="C62" s="440" t="s">
        <v>448</v>
      </c>
      <c r="D62" s="212" t="s">
        <v>143</v>
      </c>
      <c r="E62" s="213">
        <v>12</v>
      </c>
      <c r="F62" s="214">
        <v>2000</v>
      </c>
      <c r="G62" s="215">
        <f t="shared" ref="G62:G71" si="27">E62*F62</f>
        <v>24000</v>
      </c>
      <c r="H62" s="213">
        <v>12</v>
      </c>
      <c r="I62" s="214">
        <v>1250</v>
      </c>
      <c r="J62" s="216">
        <f t="shared" ref="J62:J71" si="28">H62*I62</f>
        <v>15000</v>
      </c>
      <c r="K62" s="203"/>
      <c r="L62" s="214"/>
      <c r="M62" s="138">
        <f>K62*L62</f>
        <v>0</v>
      </c>
      <c r="N62" s="117"/>
      <c r="O62" s="214"/>
      <c r="P62" s="138">
        <f>N62*O62</f>
        <v>0</v>
      </c>
      <c r="Q62" s="203"/>
      <c r="R62" s="214"/>
      <c r="S62" s="138">
        <f>Q62*R62</f>
        <v>0</v>
      </c>
      <c r="T62" s="117"/>
      <c r="U62" s="214"/>
      <c r="V62" s="138">
        <f>T62*U62</f>
        <v>0</v>
      </c>
      <c r="W62" s="203"/>
      <c r="X62" s="214"/>
      <c r="Y62" s="138">
        <f>W62*X62</f>
        <v>0</v>
      </c>
      <c r="Z62" s="117"/>
      <c r="AA62" s="214"/>
      <c r="AB62" s="138">
        <f>Z62*AA62</f>
        <v>0</v>
      </c>
      <c r="AC62" s="120">
        <f t="shared" si="26"/>
        <v>24000</v>
      </c>
      <c r="AD62" s="121">
        <f t="shared" si="12"/>
        <v>15000</v>
      </c>
      <c r="AE62" s="180">
        <f>AC62-AD62</f>
        <v>9000</v>
      </c>
      <c r="AF62" s="123">
        <f>AE62/AC62</f>
        <v>0.375</v>
      </c>
      <c r="AG62" s="124"/>
      <c r="AH62" s="99"/>
      <c r="AI62" s="99"/>
    </row>
    <row r="63" spans="1:35" ht="34.5" customHeight="1" x14ac:dyDescent="0.25">
      <c r="A63" s="113" t="s">
        <v>102</v>
      </c>
      <c r="B63" s="414" t="s">
        <v>107</v>
      </c>
      <c r="C63" s="440" t="s">
        <v>449</v>
      </c>
      <c r="D63" s="212" t="s">
        <v>143</v>
      </c>
      <c r="E63" s="213">
        <v>12</v>
      </c>
      <c r="F63" s="214">
        <v>2000</v>
      </c>
      <c r="G63" s="215">
        <f t="shared" si="27"/>
        <v>24000</v>
      </c>
      <c r="H63" s="213">
        <v>12</v>
      </c>
      <c r="I63" s="214">
        <v>1250</v>
      </c>
      <c r="J63" s="216">
        <f t="shared" si="28"/>
        <v>15000</v>
      </c>
      <c r="K63" s="203"/>
      <c r="L63" s="214"/>
      <c r="M63" s="138">
        <f>K63*L63</f>
        <v>0</v>
      </c>
      <c r="N63" s="117"/>
      <c r="O63" s="214"/>
      <c r="P63" s="138">
        <f>N63*O63</f>
        <v>0</v>
      </c>
      <c r="Q63" s="203"/>
      <c r="R63" s="214"/>
      <c r="S63" s="138">
        <f>Q63*R63</f>
        <v>0</v>
      </c>
      <c r="T63" s="117"/>
      <c r="U63" s="214"/>
      <c r="V63" s="138">
        <f>T63*U63</f>
        <v>0</v>
      </c>
      <c r="W63" s="203"/>
      <c r="X63" s="214"/>
      <c r="Y63" s="138">
        <f>W63*X63</f>
        <v>0</v>
      </c>
      <c r="Z63" s="117"/>
      <c r="AA63" s="214"/>
      <c r="AB63" s="138">
        <f>Z63*AA63</f>
        <v>0</v>
      </c>
      <c r="AC63" s="120">
        <f t="shared" si="26"/>
        <v>24000</v>
      </c>
      <c r="AD63" s="121">
        <f t="shared" si="12"/>
        <v>15000</v>
      </c>
      <c r="AE63" s="180">
        <f>AC63-AD63</f>
        <v>9000</v>
      </c>
      <c r="AF63" s="123">
        <f>AE63/AC63</f>
        <v>0.375</v>
      </c>
      <c r="AG63" s="124"/>
      <c r="AH63" s="99"/>
      <c r="AI63" s="99"/>
    </row>
    <row r="64" spans="1:35" s="391" customFormat="1" ht="46.5" customHeight="1" x14ac:dyDescent="0.25">
      <c r="A64" s="413" t="s">
        <v>102</v>
      </c>
      <c r="B64" s="406" t="s">
        <v>172</v>
      </c>
      <c r="C64" s="441" t="s">
        <v>450</v>
      </c>
      <c r="D64" s="212" t="s">
        <v>143</v>
      </c>
      <c r="E64" s="218">
        <v>12</v>
      </c>
      <c r="F64" s="219">
        <v>2000</v>
      </c>
      <c r="G64" s="215">
        <f t="shared" si="27"/>
        <v>24000</v>
      </c>
      <c r="H64" s="218">
        <v>12</v>
      </c>
      <c r="I64" s="219">
        <v>1250</v>
      </c>
      <c r="J64" s="216">
        <f t="shared" si="28"/>
        <v>15000</v>
      </c>
      <c r="K64" s="224"/>
      <c r="L64" s="219"/>
      <c r="M64" s="225"/>
      <c r="N64" s="129"/>
      <c r="O64" s="219"/>
      <c r="P64" s="225"/>
      <c r="Q64" s="224"/>
      <c r="R64" s="219"/>
      <c r="S64" s="225"/>
      <c r="T64" s="129"/>
      <c r="U64" s="219"/>
      <c r="V64" s="225"/>
      <c r="W64" s="224"/>
      <c r="X64" s="219"/>
      <c r="Y64" s="225"/>
      <c r="Z64" s="129"/>
      <c r="AA64" s="219"/>
      <c r="AB64" s="225"/>
      <c r="AC64" s="120">
        <f t="shared" si="26"/>
        <v>24000</v>
      </c>
      <c r="AD64" s="121">
        <f t="shared" si="12"/>
        <v>15000</v>
      </c>
      <c r="AE64" s="180">
        <f t="shared" ref="AE64:AE70" si="29">AC64-AD64</f>
        <v>9000</v>
      </c>
      <c r="AF64" s="412"/>
      <c r="AG64" s="124"/>
      <c r="AH64" s="99"/>
      <c r="AI64" s="99"/>
    </row>
    <row r="65" spans="1:35" s="391" customFormat="1" ht="42.75" customHeight="1" x14ac:dyDescent="0.25">
      <c r="A65" s="413" t="s">
        <v>102</v>
      </c>
      <c r="B65" s="406" t="s">
        <v>466</v>
      </c>
      <c r="C65" s="440" t="s">
        <v>451</v>
      </c>
      <c r="D65" s="212" t="s">
        <v>143</v>
      </c>
      <c r="E65" s="218">
        <v>12</v>
      </c>
      <c r="F65" s="219">
        <v>850</v>
      </c>
      <c r="G65" s="215">
        <f t="shared" si="27"/>
        <v>10200</v>
      </c>
      <c r="H65" s="566">
        <v>12</v>
      </c>
      <c r="I65" s="567">
        <v>850</v>
      </c>
      <c r="J65" s="568">
        <f t="shared" si="28"/>
        <v>10200</v>
      </c>
      <c r="K65" s="224"/>
      <c r="L65" s="219"/>
      <c r="M65" s="225"/>
      <c r="N65" s="129"/>
      <c r="O65" s="219"/>
      <c r="P65" s="225"/>
      <c r="Q65" s="224"/>
      <c r="R65" s="219"/>
      <c r="S65" s="225"/>
      <c r="T65" s="129"/>
      <c r="U65" s="219"/>
      <c r="V65" s="225"/>
      <c r="W65" s="224"/>
      <c r="X65" s="219"/>
      <c r="Y65" s="225"/>
      <c r="Z65" s="129"/>
      <c r="AA65" s="219"/>
      <c r="AB65" s="225"/>
      <c r="AC65" s="120">
        <f t="shared" si="26"/>
        <v>10200</v>
      </c>
      <c r="AD65" s="121">
        <f t="shared" si="12"/>
        <v>10200</v>
      </c>
      <c r="AE65" s="180">
        <f t="shared" si="29"/>
        <v>0</v>
      </c>
      <c r="AF65" s="412"/>
      <c r="AG65" s="124"/>
      <c r="AH65" s="99"/>
      <c r="AI65" s="99"/>
    </row>
    <row r="66" spans="1:35" s="391" customFormat="1" ht="34.5" customHeight="1" x14ac:dyDescent="0.25">
      <c r="A66" s="413" t="s">
        <v>102</v>
      </c>
      <c r="B66" s="406" t="s">
        <v>174</v>
      </c>
      <c r="C66" s="440" t="s">
        <v>452</v>
      </c>
      <c r="D66" s="212" t="s">
        <v>143</v>
      </c>
      <c r="E66" s="218">
        <v>12</v>
      </c>
      <c r="F66" s="219">
        <v>1000</v>
      </c>
      <c r="G66" s="215">
        <f t="shared" si="27"/>
        <v>12000</v>
      </c>
      <c r="H66" s="218">
        <v>12</v>
      </c>
      <c r="I66" s="219">
        <v>1000</v>
      </c>
      <c r="J66" s="216">
        <f t="shared" si="28"/>
        <v>12000</v>
      </c>
      <c r="K66" s="224"/>
      <c r="L66" s="219"/>
      <c r="M66" s="225"/>
      <c r="N66" s="129"/>
      <c r="O66" s="219"/>
      <c r="P66" s="225"/>
      <c r="Q66" s="224"/>
      <c r="R66" s="219"/>
      <c r="S66" s="225"/>
      <c r="T66" s="129"/>
      <c r="U66" s="219"/>
      <c r="V66" s="225"/>
      <c r="W66" s="224"/>
      <c r="X66" s="219"/>
      <c r="Y66" s="225"/>
      <c r="Z66" s="129"/>
      <c r="AA66" s="219"/>
      <c r="AB66" s="225"/>
      <c r="AC66" s="120">
        <f t="shared" si="26"/>
        <v>12000</v>
      </c>
      <c r="AD66" s="121">
        <f t="shared" si="12"/>
        <v>12000</v>
      </c>
      <c r="AE66" s="180">
        <f t="shared" si="29"/>
        <v>0</v>
      </c>
      <c r="AF66" s="412"/>
      <c r="AG66" s="124"/>
      <c r="AH66" s="99"/>
      <c r="AI66" s="99"/>
    </row>
    <row r="67" spans="1:35" s="391" customFormat="1" ht="34.5" customHeight="1" x14ac:dyDescent="0.25">
      <c r="A67" s="413" t="s">
        <v>102</v>
      </c>
      <c r="B67" s="406" t="s">
        <v>178</v>
      </c>
      <c r="C67" s="440" t="s">
        <v>453</v>
      </c>
      <c r="D67" s="212" t="s">
        <v>143</v>
      </c>
      <c r="E67" s="218">
        <v>12</v>
      </c>
      <c r="F67" s="219">
        <v>1000</v>
      </c>
      <c r="G67" s="215">
        <f t="shared" si="27"/>
        <v>12000</v>
      </c>
      <c r="H67" s="218">
        <v>12</v>
      </c>
      <c r="I67" s="219">
        <v>1000</v>
      </c>
      <c r="J67" s="216">
        <f t="shared" si="28"/>
        <v>12000</v>
      </c>
      <c r="K67" s="224"/>
      <c r="L67" s="219"/>
      <c r="M67" s="225"/>
      <c r="N67" s="129"/>
      <c r="O67" s="219"/>
      <c r="P67" s="225"/>
      <c r="Q67" s="224"/>
      <c r="R67" s="219"/>
      <c r="S67" s="225"/>
      <c r="T67" s="129"/>
      <c r="U67" s="219"/>
      <c r="V67" s="225"/>
      <c r="W67" s="224"/>
      <c r="X67" s="219"/>
      <c r="Y67" s="225"/>
      <c r="Z67" s="129"/>
      <c r="AA67" s="219"/>
      <c r="AB67" s="225"/>
      <c r="AC67" s="120">
        <f t="shared" si="26"/>
        <v>12000</v>
      </c>
      <c r="AD67" s="121">
        <f t="shared" si="12"/>
        <v>12000</v>
      </c>
      <c r="AE67" s="180">
        <f t="shared" si="29"/>
        <v>0</v>
      </c>
      <c r="AF67" s="412"/>
      <c r="AG67" s="124"/>
      <c r="AH67" s="99"/>
      <c r="AI67" s="99"/>
    </row>
    <row r="68" spans="1:35" s="391" customFormat="1" ht="52.5" customHeight="1" x14ac:dyDescent="0.25">
      <c r="A68" s="413" t="s">
        <v>102</v>
      </c>
      <c r="B68" s="406" t="s">
        <v>180</v>
      </c>
      <c r="C68" s="440" t="s">
        <v>454</v>
      </c>
      <c r="D68" s="212" t="s">
        <v>143</v>
      </c>
      <c r="E68" s="218">
        <v>12</v>
      </c>
      <c r="F68" s="219">
        <v>1000</v>
      </c>
      <c r="G68" s="215">
        <f t="shared" si="27"/>
        <v>12000</v>
      </c>
      <c r="H68" s="218">
        <v>12</v>
      </c>
      <c r="I68" s="219">
        <v>1000</v>
      </c>
      <c r="J68" s="442">
        <v>12000</v>
      </c>
      <c r="K68" s="224"/>
      <c r="L68" s="219"/>
      <c r="M68" s="225"/>
      <c r="N68" s="129"/>
      <c r="O68" s="219"/>
      <c r="P68" s="225"/>
      <c r="Q68" s="224"/>
      <c r="R68" s="219"/>
      <c r="S68" s="225"/>
      <c r="T68" s="129"/>
      <c r="U68" s="219"/>
      <c r="V68" s="225"/>
      <c r="W68" s="224"/>
      <c r="X68" s="219"/>
      <c r="Y68" s="225"/>
      <c r="Z68" s="129"/>
      <c r="AA68" s="219"/>
      <c r="AB68" s="225"/>
      <c r="AC68" s="120">
        <f t="shared" si="26"/>
        <v>12000</v>
      </c>
      <c r="AD68" s="121">
        <f t="shared" si="12"/>
        <v>12000</v>
      </c>
      <c r="AE68" s="180">
        <f t="shared" si="29"/>
        <v>0</v>
      </c>
      <c r="AF68" s="412"/>
      <c r="AG68" s="124"/>
      <c r="AH68" s="99"/>
      <c r="AI68" s="99"/>
    </row>
    <row r="69" spans="1:35" s="391" customFormat="1" ht="38.25" customHeight="1" x14ac:dyDescent="0.25">
      <c r="A69" s="413" t="s">
        <v>102</v>
      </c>
      <c r="B69" s="406" t="s">
        <v>182</v>
      </c>
      <c r="C69" s="440" t="s">
        <v>455</v>
      </c>
      <c r="D69" s="212" t="s">
        <v>143</v>
      </c>
      <c r="E69" s="218">
        <v>12</v>
      </c>
      <c r="F69" s="219">
        <v>1000</v>
      </c>
      <c r="G69" s="215">
        <f t="shared" si="27"/>
        <v>12000</v>
      </c>
      <c r="H69" s="218">
        <v>12</v>
      </c>
      <c r="I69" s="219">
        <v>1000</v>
      </c>
      <c r="J69" s="442">
        <v>12000</v>
      </c>
      <c r="K69" s="224"/>
      <c r="L69" s="219"/>
      <c r="M69" s="225"/>
      <c r="N69" s="129"/>
      <c r="O69" s="219"/>
      <c r="P69" s="225"/>
      <c r="Q69" s="224"/>
      <c r="R69" s="219"/>
      <c r="S69" s="225"/>
      <c r="T69" s="129"/>
      <c r="U69" s="219"/>
      <c r="V69" s="225"/>
      <c r="W69" s="224"/>
      <c r="X69" s="219"/>
      <c r="Y69" s="225"/>
      <c r="Z69" s="129"/>
      <c r="AA69" s="219"/>
      <c r="AB69" s="225"/>
      <c r="AC69" s="120">
        <f t="shared" si="26"/>
        <v>12000</v>
      </c>
      <c r="AD69" s="121">
        <f t="shared" si="12"/>
        <v>12000</v>
      </c>
      <c r="AE69" s="180">
        <f t="shared" si="29"/>
        <v>0</v>
      </c>
      <c r="AF69" s="412"/>
      <c r="AG69" s="124"/>
      <c r="AH69" s="99"/>
      <c r="AI69" s="99"/>
    </row>
    <row r="70" spans="1:35" s="391" customFormat="1" ht="34.5" customHeight="1" x14ac:dyDescent="0.25">
      <c r="A70" s="413" t="s">
        <v>467</v>
      </c>
      <c r="B70" s="406" t="s">
        <v>468</v>
      </c>
      <c r="C70" s="424" t="s">
        <v>456</v>
      </c>
      <c r="D70" s="212" t="s">
        <v>143</v>
      </c>
      <c r="E70" s="218"/>
      <c r="F70" s="219"/>
      <c r="G70" s="215">
        <f t="shared" si="27"/>
        <v>0</v>
      </c>
      <c r="H70" s="218"/>
      <c r="I70" s="219">
        <v>0</v>
      </c>
      <c r="J70" s="442">
        <v>0</v>
      </c>
      <c r="K70" s="224"/>
      <c r="L70" s="219"/>
      <c r="M70" s="225"/>
      <c r="N70" s="129"/>
      <c r="O70" s="219"/>
      <c r="P70" s="225"/>
      <c r="Q70" s="224"/>
      <c r="R70" s="219"/>
      <c r="S70" s="225"/>
      <c r="T70" s="129"/>
      <c r="U70" s="219"/>
      <c r="V70" s="225"/>
      <c r="W70" s="224"/>
      <c r="X70" s="219"/>
      <c r="Y70" s="225"/>
      <c r="Z70" s="129"/>
      <c r="AA70" s="219"/>
      <c r="AB70" s="225"/>
      <c r="AC70" s="120">
        <f t="shared" si="26"/>
        <v>0</v>
      </c>
      <c r="AD70" s="121">
        <f t="shared" si="12"/>
        <v>0</v>
      </c>
      <c r="AE70" s="180">
        <f t="shared" si="29"/>
        <v>0</v>
      </c>
      <c r="AF70" s="412"/>
      <c r="AG70" s="124"/>
      <c r="AH70" s="99"/>
      <c r="AI70" s="99"/>
    </row>
    <row r="71" spans="1:35" ht="34.5" customHeight="1" thickBot="1" x14ac:dyDescent="0.3">
      <c r="A71" s="139" t="s">
        <v>102</v>
      </c>
      <c r="B71" s="406" t="s">
        <v>461</v>
      </c>
      <c r="C71" s="440" t="s">
        <v>457</v>
      </c>
      <c r="D71" s="217" t="s">
        <v>143</v>
      </c>
      <c r="E71" s="218">
        <v>12</v>
      </c>
      <c r="F71" s="219">
        <v>1000</v>
      </c>
      <c r="G71" s="220">
        <f t="shared" si="27"/>
        <v>12000</v>
      </c>
      <c r="H71" s="221">
        <v>12</v>
      </c>
      <c r="I71" s="222">
        <v>1000</v>
      </c>
      <c r="J71" s="223">
        <f t="shared" si="28"/>
        <v>12000</v>
      </c>
      <c r="K71" s="224"/>
      <c r="L71" s="219"/>
      <c r="M71" s="225">
        <f>K71*L71</f>
        <v>0</v>
      </c>
      <c r="N71" s="129"/>
      <c r="O71" s="219"/>
      <c r="P71" s="225">
        <f>N71*O71</f>
        <v>0</v>
      </c>
      <c r="Q71" s="224"/>
      <c r="R71" s="219"/>
      <c r="S71" s="225">
        <f>Q71*R71</f>
        <v>0</v>
      </c>
      <c r="T71" s="129"/>
      <c r="U71" s="219"/>
      <c r="V71" s="225">
        <f>T71*U71</f>
        <v>0</v>
      </c>
      <c r="W71" s="224"/>
      <c r="X71" s="219"/>
      <c r="Y71" s="225">
        <f>W71*X71</f>
        <v>0</v>
      </c>
      <c r="Z71" s="129"/>
      <c r="AA71" s="219"/>
      <c r="AB71" s="225">
        <f>Z71*AA71</f>
        <v>0</v>
      </c>
      <c r="AC71" s="132">
        <f t="shared" si="26"/>
        <v>12000</v>
      </c>
      <c r="AD71" s="121">
        <f t="shared" si="12"/>
        <v>12000</v>
      </c>
      <c r="AE71" s="182">
        <f>AC71-AD71</f>
        <v>0</v>
      </c>
      <c r="AF71" s="123">
        <f>AE71/AC71</f>
        <v>0</v>
      </c>
      <c r="AG71" s="124"/>
      <c r="AH71" s="99"/>
      <c r="AI71" s="99"/>
    </row>
    <row r="72" spans="1:35" ht="27.75" customHeight="1" x14ac:dyDescent="0.25">
      <c r="A72" s="100" t="s">
        <v>99</v>
      </c>
      <c r="B72" s="101" t="s">
        <v>144</v>
      </c>
      <c r="C72" s="102" t="s">
        <v>145</v>
      </c>
      <c r="D72" s="103"/>
      <c r="E72" s="104">
        <f t="shared" ref="E72:AB72" si="30">SUM(E73:E97)</f>
        <v>550</v>
      </c>
      <c r="F72" s="105">
        <f t="shared" si="30"/>
        <v>37585</v>
      </c>
      <c r="G72" s="106">
        <f t="shared" si="30"/>
        <v>647550</v>
      </c>
      <c r="H72" s="104">
        <f t="shared" si="30"/>
        <v>550</v>
      </c>
      <c r="I72" s="105">
        <f t="shared" si="30"/>
        <v>41585</v>
      </c>
      <c r="J72" s="137">
        <f t="shared" si="30"/>
        <v>687550</v>
      </c>
      <c r="K72" s="202">
        <f t="shared" si="30"/>
        <v>0</v>
      </c>
      <c r="L72" s="105">
        <f t="shared" si="30"/>
        <v>0</v>
      </c>
      <c r="M72" s="137">
        <f t="shared" si="30"/>
        <v>0</v>
      </c>
      <c r="N72" s="104">
        <f t="shared" si="30"/>
        <v>0</v>
      </c>
      <c r="O72" s="105">
        <f t="shared" si="30"/>
        <v>0</v>
      </c>
      <c r="P72" s="137">
        <f t="shared" si="30"/>
        <v>0</v>
      </c>
      <c r="Q72" s="202">
        <f t="shared" si="30"/>
        <v>0</v>
      </c>
      <c r="R72" s="105">
        <f t="shared" si="30"/>
        <v>0</v>
      </c>
      <c r="S72" s="137">
        <f t="shared" si="30"/>
        <v>0</v>
      </c>
      <c r="T72" s="104">
        <f t="shared" si="30"/>
        <v>0</v>
      </c>
      <c r="U72" s="105">
        <f t="shared" si="30"/>
        <v>0</v>
      </c>
      <c r="V72" s="137">
        <f t="shared" si="30"/>
        <v>0</v>
      </c>
      <c r="W72" s="202">
        <f t="shared" si="30"/>
        <v>0</v>
      </c>
      <c r="X72" s="105">
        <f t="shared" si="30"/>
        <v>0</v>
      </c>
      <c r="Y72" s="137">
        <f t="shared" si="30"/>
        <v>0</v>
      </c>
      <c r="Z72" s="104">
        <f t="shared" si="30"/>
        <v>0</v>
      </c>
      <c r="AA72" s="105">
        <f t="shared" si="30"/>
        <v>0</v>
      </c>
      <c r="AB72" s="137">
        <f t="shared" si="30"/>
        <v>0</v>
      </c>
      <c r="AC72" s="107">
        <f t="shared" si="26"/>
        <v>647550</v>
      </c>
      <c r="AD72" s="121">
        <f t="shared" si="12"/>
        <v>687550</v>
      </c>
      <c r="AE72" s="108">
        <f>AC72-AD72</f>
        <v>-40000</v>
      </c>
      <c r="AF72" s="147">
        <f>AE72/AC72</f>
        <v>-6.1771291792139603E-2</v>
      </c>
      <c r="AG72" s="148"/>
      <c r="AH72" s="112"/>
      <c r="AI72" s="112"/>
    </row>
    <row r="73" spans="1:35" ht="30" customHeight="1" x14ac:dyDescent="0.25">
      <c r="A73" s="447" t="s">
        <v>102</v>
      </c>
      <c r="B73" s="414" t="s">
        <v>103</v>
      </c>
      <c r="C73" s="448" t="s">
        <v>480</v>
      </c>
      <c r="D73" s="444"/>
      <c r="E73" s="445"/>
      <c r="F73" s="418"/>
      <c r="G73" s="419"/>
      <c r="H73" s="117"/>
      <c r="I73" s="118"/>
      <c r="J73" s="138">
        <f>H73*I73</f>
        <v>0</v>
      </c>
      <c r="K73" s="203"/>
      <c r="L73" s="118"/>
      <c r="M73" s="138">
        <f>K73*L73</f>
        <v>0</v>
      </c>
      <c r="N73" s="117"/>
      <c r="O73" s="118"/>
      <c r="P73" s="138">
        <f>N73*O73</f>
        <v>0</v>
      </c>
      <c r="Q73" s="203"/>
      <c r="R73" s="118"/>
      <c r="S73" s="138">
        <f>Q73*R73</f>
        <v>0</v>
      </c>
      <c r="T73" s="117"/>
      <c r="U73" s="118"/>
      <c r="V73" s="138">
        <f>T73*U73</f>
        <v>0</v>
      </c>
      <c r="W73" s="203"/>
      <c r="X73" s="118"/>
      <c r="Y73" s="138">
        <f>W73*X73</f>
        <v>0</v>
      </c>
      <c r="Z73" s="117"/>
      <c r="AA73" s="118"/>
      <c r="AB73" s="138">
        <f>Z73*AA73</f>
        <v>0</v>
      </c>
      <c r="AC73" s="120">
        <f t="shared" si="26"/>
        <v>0</v>
      </c>
      <c r="AD73" s="121">
        <f t="shared" si="12"/>
        <v>0</v>
      </c>
      <c r="AE73" s="180">
        <f>AC73-AD73</f>
        <v>0</v>
      </c>
      <c r="AF73" s="123" t="e">
        <f>AE73/AC73</f>
        <v>#DIV/0!</v>
      </c>
      <c r="AG73" s="124"/>
      <c r="AH73" s="99"/>
      <c r="AI73" s="99"/>
    </row>
    <row r="74" spans="1:35" s="395" customFormat="1" ht="30" customHeight="1" x14ac:dyDescent="0.25">
      <c r="A74" s="447" t="s">
        <v>102</v>
      </c>
      <c r="B74" s="417" t="s">
        <v>481</v>
      </c>
      <c r="C74" s="449" t="s">
        <v>482</v>
      </c>
      <c r="D74" s="450" t="s">
        <v>195</v>
      </c>
      <c r="E74" s="445">
        <v>60</v>
      </c>
      <c r="F74" s="418">
        <v>750</v>
      </c>
      <c r="G74" s="419">
        <f>E74*F74</f>
        <v>45000</v>
      </c>
      <c r="H74" s="117">
        <v>60</v>
      </c>
      <c r="I74" s="118">
        <v>750</v>
      </c>
      <c r="J74" s="138">
        <v>45000</v>
      </c>
      <c r="K74" s="203"/>
      <c r="L74" s="118"/>
      <c r="M74" s="138"/>
      <c r="N74" s="117"/>
      <c r="O74" s="118"/>
      <c r="P74" s="138"/>
      <c r="Q74" s="203"/>
      <c r="R74" s="118"/>
      <c r="S74" s="138"/>
      <c r="T74" s="117"/>
      <c r="U74" s="118"/>
      <c r="V74" s="138"/>
      <c r="W74" s="203"/>
      <c r="X74" s="118"/>
      <c r="Y74" s="138"/>
      <c r="Z74" s="117"/>
      <c r="AA74" s="118"/>
      <c r="AB74" s="138"/>
      <c r="AC74" s="120">
        <f t="shared" si="26"/>
        <v>45000</v>
      </c>
      <c r="AD74" s="121">
        <f t="shared" si="12"/>
        <v>45000</v>
      </c>
      <c r="AE74" s="180"/>
      <c r="AF74" s="412"/>
      <c r="AG74" s="124"/>
      <c r="AH74" s="99"/>
      <c r="AI74" s="99"/>
    </row>
    <row r="75" spans="1:35" s="395" customFormat="1" ht="30" customHeight="1" x14ac:dyDescent="0.25">
      <c r="A75" s="447" t="s">
        <v>102</v>
      </c>
      <c r="B75" s="417" t="s">
        <v>483</v>
      </c>
      <c r="C75" s="449" t="s">
        <v>484</v>
      </c>
      <c r="D75" s="450" t="s">
        <v>195</v>
      </c>
      <c r="E75" s="445">
        <v>20</v>
      </c>
      <c r="F75" s="418">
        <v>750</v>
      </c>
      <c r="G75" s="419">
        <f>E75*F75</f>
        <v>15000</v>
      </c>
      <c r="H75" s="117">
        <v>20</v>
      </c>
      <c r="I75" s="118">
        <v>750</v>
      </c>
      <c r="J75" s="138">
        <v>15000</v>
      </c>
      <c r="K75" s="203"/>
      <c r="L75" s="118"/>
      <c r="M75" s="138"/>
      <c r="N75" s="117"/>
      <c r="O75" s="118"/>
      <c r="P75" s="138"/>
      <c r="Q75" s="203"/>
      <c r="R75" s="118"/>
      <c r="S75" s="138"/>
      <c r="T75" s="117"/>
      <c r="U75" s="118"/>
      <c r="V75" s="138"/>
      <c r="W75" s="203"/>
      <c r="X75" s="118"/>
      <c r="Y75" s="138"/>
      <c r="Z75" s="117"/>
      <c r="AA75" s="118"/>
      <c r="AB75" s="138"/>
      <c r="AC75" s="120">
        <f t="shared" si="26"/>
        <v>15000</v>
      </c>
      <c r="AD75" s="121">
        <f t="shared" si="12"/>
        <v>15000</v>
      </c>
      <c r="AE75" s="180"/>
      <c r="AF75" s="412"/>
      <c r="AG75" s="124"/>
      <c r="AH75" s="99"/>
      <c r="AI75" s="99"/>
    </row>
    <row r="76" spans="1:35" s="395" customFormat="1" ht="30" customHeight="1" x14ac:dyDescent="0.25">
      <c r="A76" s="447" t="s">
        <v>102</v>
      </c>
      <c r="B76" s="417" t="s">
        <v>485</v>
      </c>
      <c r="C76" s="449" t="s">
        <v>486</v>
      </c>
      <c r="D76" s="450" t="s">
        <v>195</v>
      </c>
      <c r="E76" s="445">
        <v>10</v>
      </c>
      <c r="F76" s="418">
        <v>1290</v>
      </c>
      <c r="G76" s="419">
        <f>E76*F76</f>
        <v>12900</v>
      </c>
      <c r="H76" s="117">
        <v>10</v>
      </c>
      <c r="I76" s="118">
        <v>1290</v>
      </c>
      <c r="J76" s="138">
        <v>12900</v>
      </c>
      <c r="K76" s="203"/>
      <c r="L76" s="118"/>
      <c r="M76" s="138"/>
      <c r="N76" s="117"/>
      <c r="O76" s="118"/>
      <c r="P76" s="138"/>
      <c r="Q76" s="203"/>
      <c r="R76" s="118"/>
      <c r="S76" s="138"/>
      <c r="T76" s="117"/>
      <c r="U76" s="118"/>
      <c r="V76" s="138"/>
      <c r="W76" s="203"/>
      <c r="X76" s="118"/>
      <c r="Y76" s="138"/>
      <c r="Z76" s="117"/>
      <c r="AA76" s="118"/>
      <c r="AB76" s="138"/>
      <c r="AC76" s="120">
        <f t="shared" si="26"/>
        <v>12900</v>
      </c>
      <c r="AD76" s="121">
        <f t="shared" si="12"/>
        <v>12900</v>
      </c>
      <c r="AE76" s="180"/>
      <c r="AF76" s="412"/>
      <c r="AG76" s="124"/>
      <c r="AH76" s="99"/>
      <c r="AI76" s="99"/>
    </row>
    <row r="77" spans="1:35" s="395" customFormat="1" ht="30" customHeight="1" x14ac:dyDescent="0.25">
      <c r="A77" s="447" t="s">
        <v>102</v>
      </c>
      <c r="B77" s="414" t="s">
        <v>106</v>
      </c>
      <c r="C77" s="451" t="s">
        <v>487</v>
      </c>
      <c r="D77" s="444"/>
      <c r="E77" s="445"/>
      <c r="F77" s="418"/>
      <c r="G77" s="419"/>
      <c r="H77" s="117"/>
      <c r="I77" s="118"/>
      <c r="J77" s="138"/>
      <c r="K77" s="203"/>
      <c r="L77" s="118"/>
      <c r="M77" s="138"/>
      <c r="N77" s="117"/>
      <c r="O77" s="118"/>
      <c r="P77" s="138"/>
      <c r="Q77" s="203"/>
      <c r="R77" s="118"/>
      <c r="S77" s="138"/>
      <c r="T77" s="117"/>
      <c r="U77" s="118"/>
      <c r="V77" s="138"/>
      <c r="W77" s="203"/>
      <c r="X77" s="118"/>
      <c r="Y77" s="138"/>
      <c r="Z77" s="117"/>
      <c r="AA77" s="118"/>
      <c r="AB77" s="138"/>
      <c r="AC77" s="120">
        <f t="shared" si="26"/>
        <v>0</v>
      </c>
      <c r="AD77" s="121">
        <f t="shared" si="12"/>
        <v>0</v>
      </c>
      <c r="AE77" s="180"/>
      <c r="AF77" s="412"/>
      <c r="AG77" s="124"/>
      <c r="AH77" s="99"/>
      <c r="AI77" s="99"/>
    </row>
    <row r="78" spans="1:35" s="395" customFormat="1" ht="30" customHeight="1" x14ac:dyDescent="0.25">
      <c r="A78" s="447" t="s">
        <v>102</v>
      </c>
      <c r="B78" s="414" t="s">
        <v>488</v>
      </c>
      <c r="C78" s="452" t="s">
        <v>489</v>
      </c>
      <c r="D78" s="444" t="s">
        <v>195</v>
      </c>
      <c r="E78" s="453">
        <v>20</v>
      </c>
      <c r="F78" s="415">
        <v>160</v>
      </c>
      <c r="G78" s="419">
        <f>E78*F78</f>
        <v>3200</v>
      </c>
      <c r="H78" s="117">
        <v>20</v>
      </c>
      <c r="I78" s="118">
        <v>160</v>
      </c>
      <c r="J78" s="138">
        <v>3200</v>
      </c>
      <c r="K78" s="203"/>
      <c r="L78" s="118"/>
      <c r="M78" s="138"/>
      <c r="N78" s="117"/>
      <c r="O78" s="118"/>
      <c r="P78" s="138"/>
      <c r="Q78" s="203"/>
      <c r="R78" s="118"/>
      <c r="S78" s="138"/>
      <c r="T78" s="117"/>
      <c r="U78" s="118"/>
      <c r="V78" s="138"/>
      <c r="W78" s="203"/>
      <c r="X78" s="118"/>
      <c r="Y78" s="138"/>
      <c r="Z78" s="117"/>
      <c r="AA78" s="118"/>
      <c r="AB78" s="138"/>
      <c r="AC78" s="120">
        <f t="shared" si="26"/>
        <v>3200</v>
      </c>
      <c r="AD78" s="121">
        <f t="shared" si="12"/>
        <v>3200</v>
      </c>
      <c r="AE78" s="180"/>
      <c r="AF78" s="412"/>
      <c r="AG78" s="124"/>
      <c r="AH78" s="99"/>
      <c r="AI78" s="99"/>
    </row>
    <row r="79" spans="1:35" s="395" customFormat="1" ht="30" customHeight="1" x14ac:dyDescent="0.25">
      <c r="A79" s="447" t="s">
        <v>102</v>
      </c>
      <c r="B79" s="414" t="s">
        <v>490</v>
      </c>
      <c r="C79" s="455" t="s">
        <v>491</v>
      </c>
      <c r="D79" s="444" t="s">
        <v>195</v>
      </c>
      <c r="E79" s="453">
        <v>40</v>
      </c>
      <c r="F79" s="415">
        <v>160</v>
      </c>
      <c r="G79" s="419">
        <f>E79*F79</f>
        <v>6400</v>
      </c>
      <c r="H79" s="117">
        <v>40</v>
      </c>
      <c r="I79" s="118">
        <v>160</v>
      </c>
      <c r="J79" s="138">
        <v>6400</v>
      </c>
      <c r="K79" s="203"/>
      <c r="L79" s="118"/>
      <c r="M79" s="138"/>
      <c r="N79" s="117"/>
      <c r="O79" s="118"/>
      <c r="P79" s="138"/>
      <c r="Q79" s="203"/>
      <c r="R79" s="118"/>
      <c r="S79" s="138"/>
      <c r="T79" s="117"/>
      <c r="U79" s="118"/>
      <c r="V79" s="138"/>
      <c r="W79" s="203"/>
      <c r="X79" s="118"/>
      <c r="Y79" s="138"/>
      <c r="Z79" s="117"/>
      <c r="AA79" s="118"/>
      <c r="AB79" s="138"/>
      <c r="AC79" s="120">
        <f t="shared" si="26"/>
        <v>6400</v>
      </c>
      <c r="AD79" s="121">
        <f t="shared" si="12"/>
        <v>6400</v>
      </c>
      <c r="AE79" s="180"/>
      <c r="AF79" s="412"/>
      <c r="AG79" s="124"/>
      <c r="AH79" s="99"/>
      <c r="AI79" s="99"/>
    </row>
    <row r="80" spans="1:35" s="395" customFormat="1" ht="30" customHeight="1" x14ac:dyDescent="0.25">
      <c r="A80" s="447" t="s">
        <v>102</v>
      </c>
      <c r="B80" s="414" t="s">
        <v>492</v>
      </c>
      <c r="C80" s="456" t="s">
        <v>493</v>
      </c>
      <c r="D80" s="444" t="s">
        <v>195</v>
      </c>
      <c r="E80" s="453">
        <v>10</v>
      </c>
      <c r="F80" s="415">
        <v>430</v>
      </c>
      <c r="G80" s="419">
        <f>E80*F80</f>
        <v>4300</v>
      </c>
      <c r="H80" s="117">
        <v>10</v>
      </c>
      <c r="I80" s="118">
        <v>430</v>
      </c>
      <c r="J80" s="138">
        <f>H80*I80</f>
        <v>4300</v>
      </c>
      <c r="K80" s="203"/>
      <c r="L80" s="118"/>
      <c r="M80" s="138"/>
      <c r="N80" s="117"/>
      <c r="O80" s="118"/>
      <c r="P80" s="138"/>
      <c r="Q80" s="203"/>
      <c r="R80" s="118"/>
      <c r="S80" s="138"/>
      <c r="T80" s="117"/>
      <c r="U80" s="118"/>
      <c r="V80" s="138"/>
      <c r="W80" s="203"/>
      <c r="X80" s="118"/>
      <c r="Y80" s="138"/>
      <c r="Z80" s="117"/>
      <c r="AA80" s="118"/>
      <c r="AB80" s="138"/>
      <c r="AC80" s="120">
        <f t="shared" si="26"/>
        <v>4300</v>
      </c>
      <c r="AD80" s="121">
        <f t="shared" si="12"/>
        <v>4300</v>
      </c>
      <c r="AE80" s="180"/>
      <c r="AF80" s="412"/>
      <c r="AG80" s="124"/>
      <c r="AH80" s="99"/>
      <c r="AI80" s="99"/>
    </row>
    <row r="81" spans="1:35" s="395" customFormat="1" ht="30" customHeight="1" x14ac:dyDescent="0.25">
      <c r="A81" s="447" t="s">
        <v>102</v>
      </c>
      <c r="B81" s="414" t="s">
        <v>494</v>
      </c>
      <c r="C81" s="397" t="s">
        <v>495</v>
      </c>
      <c r="D81" s="444" t="s">
        <v>195</v>
      </c>
      <c r="E81" s="453">
        <v>50</v>
      </c>
      <c r="F81" s="415">
        <v>375</v>
      </c>
      <c r="G81" s="419">
        <f>E81*F81</f>
        <v>18750</v>
      </c>
      <c r="H81" s="117">
        <v>50</v>
      </c>
      <c r="I81" s="118">
        <v>375</v>
      </c>
      <c r="J81" s="138">
        <f>H81*I81</f>
        <v>18750</v>
      </c>
      <c r="K81" s="203"/>
      <c r="L81" s="118"/>
      <c r="M81" s="138"/>
      <c r="N81" s="117"/>
      <c r="O81" s="118"/>
      <c r="P81" s="138"/>
      <c r="Q81" s="203"/>
      <c r="R81" s="118"/>
      <c r="S81" s="138"/>
      <c r="T81" s="117"/>
      <c r="U81" s="118"/>
      <c r="V81" s="138"/>
      <c r="W81" s="203"/>
      <c r="X81" s="118"/>
      <c r="Y81" s="138"/>
      <c r="Z81" s="117"/>
      <c r="AA81" s="118"/>
      <c r="AB81" s="138"/>
      <c r="AC81" s="120">
        <f t="shared" si="26"/>
        <v>18750</v>
      </c>
      <c r="AD81" s="121">
        <f t="shared" si="12"/>
        <v>18750</v>
      </c>
      <c r="AE81" s="180"/>
      <c r="AF81" s="412"/>
      <c r="AG81" s="124"/>
      <c r="AH81" s="99"/>
      <c r="AI81" s="99"/>
    </row>
    <row r="82" spans="1:35" s="395" customFormat="1" ht="30" customHeight="1" x14ac:dyDescent="0.25">
      <c r="A82" s="447" t="s">
        <v>102</v>
      </c>
      <c r="B82" s="414" t="s">
        <v>496</v>
      </c>
      <c r="C82" s="397" t="s">
        <v>497</v>
      </c>
      <c r="D82" s="408" t="s">
        <v>498</v>
      </c>
      <c r="E82" s="453">
        <v>10</v>
      </c>
      <c r="F82" s="415">
        <v>4280</v>
      </c>
      <c r="G82" s="454">
        <f>E82*F82</f>
        <v>42800</v>
      </c>
      <c r="H82" s="117">
        <v>10</v>
      </c>
      <c r="I82" s="118">
        <v>4280</v>
      </c>
      <c r="J82" s="138">
        <f>H82*I82</f>
        <v>42800</v>
      </c>
      <c r="K82" s="203"/>
      <c r="L82" s="118"/>
      <c r="M82" s="138"/>
      <c r="N82" s="117"/>
      <c r="O82" s="118"/>
      <c r="P82" s="138"/>
      <c r="Q82" s="203"/>
      <c r="R82" s="118"/>
      <c r="S82" s="138"/>
      <c r="T82" s="117"/>
      <c r="U82" s="118"/>
      <c r="V82" s="138"/>
      <c r="W82" s="203"/>
      <c r="X82" s="118"/>
      <c r="Y82" s="138"/>
      <c r="Z82" s="117"/>
      <c r="AA82" s="118"/>
      <c r="AB82" s="138"/>
      <c r="AC82" s="120">
        <f t="shared" si="26"/>
        <v>42800</v>
      </c>
      <c r="AD82" s="121">
        <f t="shared" si="12"/>
        <v>42800</v>
      </c>
      <c r="AE82" s="180"/>
      <c r="AF82" s="412"/>
      <c r="AG82" s="124"/>
      <c r="AH82" s="99"/>
      <c r="AI82" s="99"/>
    </row>
    <row r="83" spans="1:35" s="395" customFormat="1" ht="30" customHeight="1" x14ac:dyDescent="0.25">
      <c r="A83" s="447" t="s">
        <v>102</v>
      </c>
      <c r="B83" s="414" t="s">
        <v>172</v>
      </c>
      <c r="C83" s="397" t="s">
        <v>499</v>
      </c>
      <c r="D83" s="408"/>
      <c r="E83" s="453"/>
      <c r="F83" s="415"/>
      <c r="G83" s="454"/>
      <c r="H83" s="117"/>
      <c r="I83" s="118"/>
      <c r="J83" s="138"/>
      <c r="K83" s="203"/>
      <c r="L83" s="118"/>
      <c r="M83" s="138"/>
      <c r="N83" s="117"/>
      <c r="O83" s="118"/>
      <c r="P83" s="138"/>
      <c r="Q83" s="203"/>
      <c r="R83" s="118"/>
      <c r="S83" s="138"/>
      <c r="T83" s="117"/>
      <c r="U83" s="118"/>
      <c r="V83" s="138"/>
      <c r="W83" s="203"/>
      <c r="X83" s="118"/>
      <c r="Y83" s="138"/>
      <c r="Z83" s="117"/>
      <c r="AA83" s="118"/>
      <c r="AB83" s="138"/>
      <c r="AC83" s="120">
        <f t="shared" si="26"/>
        <v>0</v>
      </c>
      <c r="AD83" s="121">
        <f t="shared" si="12"/>
        <v>0</v>
      </c>
      <c r="AE83" s="180"/>
      <c r="AF83" s="412"/>
      <c r="AG83" s="124"/>
      <c r="AH83" s="99"/>
      <c r="AI83" s="99"/>
    </row>
    <row r="84" spans="1:35" s="395" customFormat="1" ht="30" customHeight="1" x14ac:dyDescent="0.25">
      <c r="A84" s="447" t="s">
        <v>102</v>
      </c>
      <c r="B84" s="457" t="s">
        <v>500</v>
      </c>
      <c r="C84" s="397" t="s">
        <v>501</v>
      </c>
      <c r="D84" s="418" t="s">
        <v>195</v>
      </c>
      <c r="E84" s="418">
        <v>10</v>
      </c>
      <c r="F84" s="418">
        <v>1000</v>
      </c>
      <c r="G84" s="418">
        <f>E84*F84</f>
        <v>10000</v>
      </c>
      <c r="H84" s="117">
        <v>10</v>
      </c>
      <c r="I84" s="118">
        <v>1000</v>
      </c>
      <c r="J84" s="138">
        <f>H84*I84</f>
        <v>10000</v>
      </c>
      <c r="K84" s="203"/>
      <c r="L84" s="118"/>
      <c r="M84" s="138"/>
      <c r="N84" s="117"/>
      <c r="O84" s="118"/>
      <c r="P84" s="138"/>
      <c r="Q84" s="203"/>
      <c r="R84" s="118"/>
      <c r="S84" s="138"/>
      <c r="T84" s="117"/>
      <c r="U84" s="118"/>
      <c r="V84" s="138"/>
      <c r="W84" s="203"/>
      <c r="X84" s="118"/>
      <c r="Y84" s="138"/>
      <c r="Z84" s="117"/>
      <c r="AA84" s="118"/>
      <c r="AB84" s="138"/>
      <c r="AC84" s="120">
        <f t="shared" si="26"/>
        <v>10000</v>
      </c>
      <c r="AD84" s="121">
        <f t="shared" si="12"/>
        <v>10000</v>
      </c>
      <c r="AE84" s="180"/>
      <c r="AF84" s="412"/>
      <c r="AG84" s="124"/>
      <c r="AH84" s="99"/>
      <c r="AI84" s="99"/>
    </row>
    <row r="85" spans="1:35" s="395" customFormat="1" ht="30" customHeight="1" x14ac:dyDescent="0.25">
      <c r="A85" s="447" t="s">
        <v>102</v>
      </c>
      <c r="B85" s="571" t="s">
        <v>502</v>
      </c>
      <c r="C85" s="397" t="s">
        <v>503</v>
      </c>
      <c r="D85" s="418" t="s">
        <v>195</v>
      </c>
      <c r="E85" s="418">
        <v>40</v>
      </c>
      <c r="F85" s="418">
        <v>1150</v>
      </c>
      <c r="G85" s="418">
        <f>E85*F85</f>
        <v>46000</v>
      </c>
      <c r="H85" s="117">
        <v>40</v>
      </c>
      <c r="I85" s="118">
        <v>1150</v>
      </c>
      <c r="J85" s="138">
        <f>H85*I85</f>
        <v>46000</v>
      </c>
      <c r="K85" s="203"/>
      <c r="L85" s="118"/>
      <c r="M85" s="138"/>
      <c r="N85" s="117"/>
      <c r="O85" s="118"/>
      <c r="P85" s="138"/>
      <c r="Q85" s="203"/>
      <c r="R85" s="118"/>
      <c r="S85" s="138"/>
      <c r="T85" s="117"/>
      <c r="U85" s="118"/>
      <c r="V85" s="138"/>
      <c r="W85" s="203"/>
      <c r="X85" s="118"/>
      <c r="Y85" s="138"/>
      <c r="Z85" s="117"/>
      <c r="AA85" s="118"/>
      <c r="AB85" s="138"/>
      <c r="AC85" s="120">
        <f t="shared" si="26"/>
        <v>46000</v>
      </c>
      <c r="AD85" s="121">
        <f t="shared" si="12"/>
        <v>46000</v>
      </c>
      <c r="AE85" s="180"/>
      <c r="AF85" s="412"/>
      <c r="AG85" s="124"/>
      <c r="AH85" s="99"/>
      <c r="AI85" s="99"/>
    </row>
    <row r="86" spans="1:35" s="395" customFormat="1" ht="30" customHeight="1" x14ac:dyDescent="0.25">
      <c r="A86" s="570" t="s">
        <v>102</v>
      </c>
      <c r="B86" s="572" t="s">
        <v>504</v>
      </c>
      <c r="C86" s="573" t="s">
        <v>505</v>
      </c>
      <c r="D86" s="429" t="s">
        <v>195</v>
      </c>
      <c r="E86" s="418">
        <v>20</v>
      </c>
      <c r="F86" s="418">
        <v>500</v>
      </c>
      <c r="G86" s="418">
        <f>E86*F86</f>
        <v>10000</v>
      </c>
      <c r="H86" s="117">
        <v>20</v>
      </c>
      <c r="I86" s="118">
        <v>500</v>
      </c>
      <c r="J86" s="138">
        <f>H86*I86</f>
        <v>10000</v>
      </c>
      <c r="K86" s="203"/>
      <c r="L86" s="118"/>
      <c r="M86" s="138"/>
      <c r="N86" s="117"/>
      <c r="O86" s="118"/>
      <c r="P86" s="138"/>
      <c r="Q86" s="203"/>
      <c r="R86" s="118"/>
      <c r="S86" s="138"/>
      <c r="T86" s="117"/>
      <c r="U86" s="118"/>
      <c r="V86" s="138"/>
      <c r="W86" s="203"/>
      <c r="X86" s="118"/>
      <c r="Y86" s="138"/>
      <c r="Z86" s="117"/>
      <c r="AA86" s="118"/>
      <c r="AB86" s="138"/>
      <c r="AC86" s="120">
        <f t="shared" si="26"/>
        <v>10000</v>
      </c>
      <c r="AD86" s="121">
        <f t="shared" si="12"/>
        <v>10000</v>
      </c>
      <c r="AE86" s="180"/>
      <c r="AF86" s="412"/>
      <c r="AG86" s="124"/>
      <c r="AH86" s="99"/>
      <c r="AI86" s="99"/>
    </row>
    <row r="87" spans="1:35" s="395" customFormat="1" ht="53.25" customHeight="1" x14ac:dyDescent="0.25">
      <c r="A87" s="447" t="s">
        <v>102</v>
      </c>
      <c r="B87" s="457" t="s">
        <v>427</v>
      </c>
      <c r="C87" s="452" t="s">
        <v>506</v>
      </c>
      <c r="D87" s="418" t="s">
        <v>498</v>
      </c>
      <c r="E87" s="418">
        <v>10</v>
      </c>
      <c r="F87" s="418">
        <v>11235</v>
      </c>
      <c r="G87" s="418">
        <f>E87*F87</f>
        <v>112350</v>
      </c>
      <c r="H87" s="117">
        <v>10</v>
      </c>
      <c r="I87" s="118">
        <v>15235</v>
      </c>
      <c r="J87" s="138">
        <f>H87*I87</f>
        <v>152350</v>
      </c>
      <c r="K87" s="203"/>
      <c r="L87" s="118"/>
      <c r="M87" s="138"/>
      <c r="N87" s="117"/>
      <c r="O87" s="118"/>
      <c r="P87" s="138"/>
      <c r="Q87" s="203"/>
      <c r="R87" s="118"/>
      <c r="S87" s="138"/>
      <c r="T87" s="117"/>
      <c r="U87" s="118"/>
      <c r="V87" s="138"/>
      <c r="W87" s="203"/>
      <c r="X87" s="118"/>
      <c r="Y87" s="138"/>
      <c r="Z87" s="117"/>
      <c r="AA87" s="118"/>
      <c r="AB87" s="138"/>
      <c r="AC87" s="120">
        <f t="shared" si="26"/>
        <v>112350</v>
      </c>
      <c r="AD87" s="121">
        <f t="shared" si="12"/>
        <v>152350</v>
      </c>
      <c r="AE87" s="180"/>
      <c r="AF87" s="412"/>
      <c r="AG87" s="124"/>
      <c r="AH87" s="99"/>
      <c r="AI87" s="99"/>
    </row>
    <row r="88" spans="1:35" s="395" customFormat="1" ht="30" customHeight="1" x14ac:dyDescent="0.25">
      <c r="A88" s="447" t="s">
        <v>102</v>
      </c>
      <c r="B88" s="457" t="s">
        <v>174</v>
      </c>
      <c r="C88" s="458" t="s">
        <v>507</v>
      </c>
      <c r="D88" s="459"/>
      <c r="E88" s="459"/>
      <c r="F88" s="459"/>
      <c r="G88" s="459"/>
      <c r="H88" s="117"/>
      <c r="I88" s="118"/>
      <c r="J88" s="138"/>
      <c r="K88" s="203"/>
      <c r="L88" s="118"/>
      <c r="M88" s="138"/>
      <c r="N88" s="117"/>
      <c r="O88" s="118"/>
      <c r="P88" s="138"/>
      <c r="Q88" s="203"/>
      <c r="R88" s="118"/>
      <c r="S88" s="138"/>
      <c r="T88" s="117"/>
      <c r="U88" s="118"/>
      <c r="V88" s="138"/>
      <c r="W88" s="203"/>
      <c r="X88" s="118"/>
      <c r="Y88" s="138"/>
      <c r="Z88" s="117"/>
      <c r="AA88" s="118"/>
      <c r="AB88" s="138"/>
      <c r="AC88" s="120">
        <f t="shared" si="26"/>
        <v>0</v>
      </c>
      <c r="AD88" s="121">
        <f t="shared" si="12"/>
        <v>0</v>
      </c>
      <c r="AE88" s="180"/>
      <c r="AF88" s="412"/>
      <c r="AG88" s="124"/>
      <c r="AH88" s="99"/>
      <c r="AI88" s="99"/>
    </row>
    <row r="89" spans="1:35" s="395" customFormat="1" ht="30" customHeight="1" x14ac:dyDescent="0.25">
      <c r="A89" s="447" t="s">
        <v>102</v>
      </c>
      <c r="B89" s="457" t="s">
        <v>508</v>
      </c>
      <c r="C89" s="458" t="s">
        <v>509</v>
      </c>
      <c r="D89" s="418" t="s">
        <v>195</v>
      </c>
      <c r="E89" s="418">
        <v>50</v>
      </c>
      <c r="F89" s="418">
        <v>1200</v>
      </c>
      <c r="G89" s="418">
        <f>E89*F89</f>
        <v>60000</v>
      </c>
      <c r="H89" s="117">
        <v>50</v>
      </c>
      <c r="I89" s="118">
        <v>1200</v>
      </c>
      <c r="J89" s="138">
        <f>H89*I89</f>
        <v>60000</v>
      </c>
      <c r="K89" s="203"/>
      <c r="L89" s="118"/>
      <c r="M89" s="138"/>
      <c r="N89" s="117"/>
      <c r="O89" s="118"/>
      <c r="P89" s="138"/>
      <c r="Q89" s="203"/>
      <c r="R89" s="118"/>
      <c r="S89" s="138"/>
      <c r="T89" s="117"/>
      <c r="U89" s="118"/>
      <c r="V89" s="138"/>
      <c r="W89" s="203"/>
      <c r="X89" s="118"/>
      <c r="Y89" s="138"/>
      <c r="Z89" s="117"/>
      <c r="AA89" s="118"/>
      <c r="AB89" s="138"/>
      <c r="AC89" s="120">
        <f t="shared" si="26"/>
        <v>60000</v>
      </c>
      <c r="AD89" s="121">
        <f t="shared" si="12"/>
        <v>60000</v>
      </c>
      <c r="AE89" s="180"/>
      <c r="AF89" s="412"/>
      <c r="AG89" s="124"/>
      <c r="AH89" s="99"/>
      <c r="AI89" s="99"/>
    </row>
    <row r="90" spans="1:35" s="395" customFormat="1" ht="30" customHeight="1" x14ac:dyDescent="0.25">
      <c r="A90" s="447" t="s">
        <v>102</v>
      </c>
      <c r="B90" s="457" t="s">
        <v>510</v>
      </c>
      <c r="C90" s="458" t="s">
        <v>511</v>
      </c>
      <c r="D90" s="418" t="s">
        <v>195</v>
      </c>
      <c r="E90" s="418">
        <v>50</v>
      </c>
      <c r="F90" s="418">
        <v>550</v>
      </c>
      <c r="G90" s="418">
        <f>E90*F90</f>
        <v>27500</v>
      </c>
      <c r="H90" s="117">
        <v>50</v>
      </c>
      <c r="I90" s="118">
        <v>550</v>
      </c>
      <c r="J90" s="138">
        <f>H90*I90</f>
        <v>27500</v>
      </c>
      <c r="K90" s="203"/>
      <c r="L90" s="118"/>
      <c r="M90" s="138"/>
      <c r="N90" s="117"/>
      <c r="O90" s="118"/>
      <c r="P90" s="138"/>
      <c r="Q90" s="203"/>
      <c r="R90" s="118"/>
      <c r="S90" s="138"/>
      <c r="T90" s="117"/>
      <c r="U90" s="118"/>
      <c r="V90" s="138"/>
      <c r="W90" s="203"/>
      <c r="X90" s="118"/>
      <c r="Y90" s="138"/>
      <c r="Z90" s="117"/>
      <c r="AA90" s="118"/>
      <c r="AB90" s="138"/>
      <c r="AC90" s="120">
        <f t="shared" si="26"/>
        <v>27500</v>
      </c>
      <c r="AD90" s="121">
        <f t="shared" si="12"/>
        <v>27500</v>
      </c>
      <c r="AE90" s="180"/>
      <c r="AF90" s="412"/>
      <c r="AG90" s="124"/>
      <c r="AH90" s="99"/>
      <c r="AI90" s="99"/>
    </row>
    <row r="91" spans="1:35" s="395" customFormat="1" ht="30" customHeight="1" x14ac:dyDescent="0.25">
      <c r="A91" s="447" t="s">
        <v>102</v>
      </c>
      <c r="B91" s="457" t="s">
        <v>512</v>
      </c>
      <c r="C91" s="458" t="s">
        <v>513</v>
      </c>
      <c r="D91" s="418" t="s">
        <v>195</v>
      </c>
      <c r="E91" s="418">
        <v>50</v>
      </c>
      <c r="F91" s="418">
        <v>1350</v>
      </c>
      <c r="G91" s="418">
        <f>E91*F91</f>
        <v>67500</v>
      </c>
      <c r="H91" s="117">
        <v>50</v>
      </c>
      <c r="I91" s="118">
        <v>1350</v>
      </c>
      <c r="J91" s="138">
        <f>H91*I91</f>
        <v>67500</v>
      </c>
      <c r="K91" s="203"/>
      <c r="L91" s="118"/>
      <c r="M91" s="138"/>
      <c r="N91" s="117"/>
      <c r="O91" s="118"/>
      <c r="P91" s="138"/>
      <c r="Q91" s="203"/>
      <c r="R91" s="118"/>
      <c r="S91" s="138"/>
      <c r="T91" s="117"/>
      <c r="U91" s="118"/>
      <c r="V91" s="138"/>
      <c r="W91" s="203"/>
      <c r="X91" s="118"/>
      <c r="Y91" s="138"/>
      <c r="Z91" s="117"/>
      <c r="AA91" s="118"/>
      <c r="AB91" s="138"/>
      <c r="AC91" s="120">
        <f t="shared" si="26"/>
        <v>67500</v>
      </c>
      <c r="AD91" s="121">
        <f t="shared" si="12"/>
        <v>67500</v>
      </c>
      <c r="AE91" s="180"/>
      <c r="AF91" s="412"/>
      <c r="AG91" s="124"/>
      <c r="AH91" s="99"/>
      <c r="AI91" s="99"/>
    </row>
    <row r="92" spans="1:35" s="395" customFormat="1" ht="30" customHeight="1" x14ac:dyDescent="0.25">
      <c r="A92" s="447" t="s">
        <v>102</v>
      </c>
      <c r="B92" s="457" t="s">
        <v>514</v>
      </c>
      <c r="C92" s="458" t="s">
        <v>515</v>
      </c>
      <c r="D92" s="418" t="s">
        <v>195</v>
      </c>
      <c r="E92" s="418">
        <v>50</v>
      </c>
      <c r="F92" s="418">
        <v>600</v>
      </c>
      <c r="G92" s="418">
        <f>E92*F92</f>
        <v>30000</v>
      </c>
      <c r="H92" s="117">
        <v>50</v>
      </c>
      <c r="I92" s="118">
        <v>600</v>
      </c>
      <c r="J92" s="138">
        <f>H92*I92</f>
        <v>30000</v>
      </c>
      <c r="K92" s="203"/>
      <c r="L92" s="118"/>
      <c r="M92" s="138"/>
      <c r="N92" s="117"/>
      <c r="O92" s="118"/>
      <c r="P92" s="138"/>
      <c r="Q92" s="203"/>
      <c r="R92" s="118"/>
      <c r="S92" s="138"/>
      <c r="T92" s="117"/>
      <c r="U92" s="118"/>
      <c r="V92" s="138"/>
      <c r="W92" s="203"/>
      <c r="X92" s="118"/>
      <c r="Y92" s="138"/>
      <c r="Z92" s="117"/>
      <c r="AA92" s="118"/>
      <c r="AB92" s="138"/>
      <c r="AC92" s="120">
        <f t="shared" si="26"/>
        <v>30000</v>
      </c>
      <c r="AD92" s="121">
        <f t="shared" si="12"/>
        <v>30000</v>
      </c>
      <c r="AE92" s="180"/>
      <c r="AF92" s="412"/>
      <c r="AG92" s="124"/>
      <c r="AH92" s="99"/>
      <c r="AI92" s="99"/>
    </row>
    <row r="93" spans="1:35" s="395" customFormat="1" ht="30" customHeight="1" x14ac:dyDescent="0.25">
      <c r="A93" s="447" t="s">
        <v>102</v>
      </c>
      <c r="B93" s="457" t="s">
        <v>178</v>
      </c>
      <c r="C93" s="534" t="s">
        <v>516</v>
      </c>
      <c r="D93" s="418" t="s">
        <v>498</v>
      </c>
      <c r="E93" s="418"/>
      <c r="F93" s="418"/>
      <c r="G93" s="418"/>
      <c r="H93" s="117"/>
      <c r="I93" s="118"/>
      <c r="J93" s="138"/>
      <c r="K93" s="203"/>
      <c r="L93" s="118"/>
      <c r="M93" s="138"/>
      <c r="N93" s="117"/>
      <c r="O93" s="118"/>
      <c r="P93" s="138"/>
      <c r="Q93" s="203"/>
      <c r="R93" s="118"/>
      <c r="S93" s="138"/>
      <c r="T93" s="117"/>
      <c r="U93" s="118"/>
      <c r="V93" s="138"/>
      <c r="W93" s="203"/>
      <c r="X93" s="118"/>
      <c r="Y93" s="138"/>
      <c r="Z93" s="117"/>
      <c r="AA93" s="118"/>
      <c r="AB93" s="138"/>
      <c r="AC93" s="120">
        <f t="shared" si="26"/>
        <v>0</v>
      </c>
      <c r="AD93" s="121">
        <f t="shared" si="12"/>
        <v>0</v>
      </c>
      <c r="AE93" s="180"/>
      <c r="AF93" s="412"/>
      <c r="AG93" s="124"/>
      <c r="AH93" s="99"/>
      <c r="AI93" s="99"/>
    </row>
    <row r="94" spans="1:35" s="395" customFormat="1" ht="30" customHeight="1" x14ac:dyDescent="0.25">
      <c r="A94" s="447" t="s">
        <v>102</v>
      </c>
      <c r="B94" s="457"/>
      <c r="C94" s="533" t="s">
        <v>517</v>
      </c>
      <c r="D94" s="429" t="s">
        <v>195</v>
      </c>
      <c r="E94" s="418">
        <v>10</v>
      </c>
      <c r="F94" s="418">
        <v>2525</v>
      </c>
      <c r="G94" s="418">
        <f>E94*F94</f>
        <v>25250</v>
      </c>
      <c r="H94" s="117">
        <v>10</v>
      </c>
      <c r="I94" s="118">
        <v>2525</v>
      </c>
      <c r="J94" s="138">
        <f>I94*H94</f>
        <v>25250</v>
      </c>
      <c r="K94" s="203"/>
      <c r="L94" s="118"/>
      <c r="M94" s="138"/>
      <c r="N94" s="117"/>
      <c r="O94" s="118"/>
      <c r="P94" s="138"/>
      <c r="Q94" s="203"/>
      <c r="R94" s="118"/>
      <c r="S94" s="138"/>
      <c r="T94" s="117"/>
      <c r="U94" s="118"/>
      <c r="V94" s="138"/>
      <c r="W94" s="203"/>
      <c r="X94" s="118"/>
      <c r="Y94" s="138"/>
      <c r="Z94" s="117"/>
      <c r="AA94" s="118"/>
      <c r="AB94" s="138"/>
      <c r="AC94" s="120">
        <f t="shared" si="26"/>
        <v>25250</v>
      </c>
      <c r="AD94" s="121">
        <f t="shared" si="12"/>
        <v>25250</v>
      </c>
      <c r="AE94" s="180"/>
      <c r="AF94" s="412"/>
      <c r="AG94" s="124"/>
      <c r="AH94" s="99"/>
      <c r="AI94" s="99"/>
    </row>
    <row r="95" spans="1:35" ht="30" customHeight="1" x14ac:dyDescent="0.25">
      <c r="A95" s="447" t="s">
        <v>102</v>
      </c>
      <c r="B95" s="457"/>
      <c r="C95" s="533" t="s">
        <v>518</v>
      </c>
      <c r="D95" s="531" t="s">
        <v>195</v>
      </c>
      <c r="E95" s="415">
        <v>10</v>
      </c>
      <c r="F95" s="415">
        <v>2700</v>
      </c>
      <c r="G95" s="415">
        <f>E95*F95</f>
        <v>27000</v>
      </c>
      <c r="H95" s="117">
        <v>10</v>
      </c>
      <c r="I95" s="118">
        <v>2700</v>
      </c>
      <c r="J95" s="138">
        <f>I95*H95</f>
        <v>27000</v>
      </c>
      <c r="K95" s="203"/>
      <c r="L95" s="118"/>
      <c r="M95" s="138">
        <f>K95*L95</f>
        <v>0</v>
      </c>
      <c r="N95" s="117"/>
      <c r="O95" s="118"/>
      <c r="P95" s="138">
        <f>N95*O95</f>
        <v>0</v>
      </c>
      <c r="Q95" s="203"/>
      <c r="R95" s="118"/>
      <c r="S95" s="138">
        <f>Q95*R95</f>
        <v>0</v>
      </c>
      <c r="T95" s="117"/>
      <c r="U95" s="118"/>
      <c r="V95" s="138">
        <f>T95*U95</f>
        <v>0</v>
      </c>
      <c r="W95" s="203"/>
      <c r="X95" s="118"/>
      <c r="Y95" s="138">
        <f>W95*X95</f>
        <v>0</v>
      </c>
      <c r="Z95" s="117"/>
      <c r="AA95" s="118"/>
      <c r="AB95" s="138">
        <f>Z95*AA95</f>
        <v>0</v>
      </c>
      <c r="AC95" s="120">
        <f t="shared" si="26"/>
        <v>27000</v>
      </c>
      <c r="AD95" s="121">
        <f t="shared" si="12"/>
        <v>27000</v>
      </c>
      <c r="AE95" s="180">
        <f>AC95-AD95</f>
        <v>0</v>
      </c>
      <c r="AF95" s="123">
        <f>AE95/AC95</f>
        <v>0</v>
      </c>
      <c r="AG95" s="124"/>
      <c r="AH95" s="99"/>
      <c r="AI95" s="99"/>
    </row>
    <row r="96" spans="1:35" s="395" customFormat="1" ht="30" customHeight="1" x14ac:dyDescent="0.25">
      <c r="A96" s="447" t="s">
        <v>102</v>
      </c>
      <c r="B96" s="457" t="s">
        <v>176</v>
      </c>
      <c r="C96" s="535" t="s">
        <v>519</v>
      </c>
      <c r="D96" s="429" t="s">
        <v>498</v>
      </c>
      <c r="E96" s="418">
        <v>10</v>
      </c>
      <c r="F96" s="418">
        <v>4800</v>
      </c>
      <c r="G96" s="418">
        <f>E96*F96</f>
        <v>48000</v>
      </c>
      <c r="H96" s="129">
        <v>10</v>
      </c>
      <c r="I96" s="130">
        <v>4800</v>
      </c>
      <c r="J96" s="138">
        <f>I96*H96</f>
        <v>48000</v>
      </c>
      <c r="K96" s="224"/>
      <c r="L96" s="130"/>
      <c r="M96" s="225"/>
      <c r="N96" s="129"/>
      <c r="O96" s="130"/>
      <c r="P96" s="225"/>
      <c r="Q96" s="224"/>
      <c r="R96" s="130"/>
      <c r="S96" s="225"/>
      <c r="T96" s="129"/>
      <c r="U96" s="130"/>
      <c r="V96" s="225"/>
      <c r="W96" s="224"/>
      <c r="X96" s="130"/>
      <c r="Y96" s="225"/>
      <c r="Z96" s="129"/>
      <c r="AA96" s="130"/>
      <c r="AB96" s="225"/>
      <c r="AC96" s="120">
        <f t="shared" si="26"/>
        <v>48000</v>
      </c>
      <c r="AD96" s="121">
        <f t="shared" si="12"/>
        <v>48000</v>
      </c>
      <c r="AE96" s="182"/>
      <c r="AF96" s="412"/>
      <c r="AG96" s="124"/>
      <c r="AH96" s="99"/>
      <c r="AI96" s="99"/>
    </row>
    <row r="97" spans="1:35" s="395" customFormat="1" ht="30" customHeight="1" thickBot="1" x14ac:dyDescent="0.3">
      <c r="A97" s="447" t="s">
        <v>102</v>
      </c>
      <c r="B97" s="457"/>
      <c r="C97" s="532" t="s">
        <v>520</v>
      </c>
      <c r="D97" s="418" t="s">
        <v>498</v>
      </c>
      <c r="E97" s="418">
        <v>20</v>
      </c>
      <c r="F97" s="418">
        <v>1780</v>
      </c>
      <c r="G97" s="418">
        <f>E97*F97</f>
        <v>35600</v>
      </c>
      <c r="H97" s="129">
        <v>20</v>
      </c>
      <c r="I97" s="130">
        <v>1780</v>
      </c>
      <c r="J97" s="138">
        <f>I97*H97</f>
        <v>35600</v>
      </c>
      <c r="K97" s="224"/>
      <c r="L97" s="130"/>
      <c r="M97" s="225"/>
      <c r="N97" s="129"/>
      <c r="O97" s="130"/>
      <c r="P97" s="225"/>
      <c r="Q97" s="224"/>
      <c r="R97" s="130"/>
      <c r="S97" s="225"/>
      <c r="T97" s="129"/>
      <c r="U97" s="130"/>
      <c r="V97" s="225"/>
      <c r="W97" s="224"/>
      <c r="X97" s="130"/>
      <c r="Y97" s="225"/>
      <c r="Z97" s="129"/>
      <c r="AA97" s="130"/>
      <c r="AB97" s="225"/>
      <c r="AC97" s="120">
        <f t="shared" si="26"/>
        <v>35600</v>
      </c>
      <c r="AD97" s="121">
        <f t="shared" si="12"/>
        <v>35600</v>
      </c>
      <c r="AE97" s="182"/>
      <c r="AF97" s="412"/>
      <c r="AG97" s="124"/>
      <c r="AH97" s="99"/>
      <c r="AI97" s="99"/>
    </row>
    <row r="98" spans="1:35" ht="15" customHeight="1" x14ac:dyDescent="0.25">
      <c r="A98" s="100" t="s">
        <v>99</v>
      </c>
      <c r="B98" s="101" t="s">
        <v>147</v>
      </c>
      <c r="C98" s="102" t="s">
        <v>148</v>
      </c>
      <c r="D98" s="103"/>
      <c r="E98" s="104">
        <f t="shared" ref="E98:AB98" si="31">SUM(E99:E137)</f>
        <v>17540</v>
      </c>
      <c r="F98" s="105">
        <f t="shared" si="31"/>
        <v>806.04999999999984</v>
      </c>
      <c r="G98" s="106">
        <f t="shared" si="31"/>
        <v>374894</v>
      </c>
      <c r="H98" s="104">
        <f t="shared" si="31"/>
        <v>17540</v>
      </c>
      <c r="I98" s="105">
        <f t="shared" si="31"/>
        <v>800.09001068099997</v>
      </c>
      <c r="J98" s="137">
        <f t="shared" si="31"/>
        <v>373883.99999909999</v>
      </c>
      <c r="K98" s="202">
        <f t="shared" si="31"/>
        <v>0</v>
      </c>
      <c r="L98" s="105">
        <f t="shared" si="31"/>
        <v>0</v>
      </c>
      <c r="M98" s="137">
        <f t="shared" si="31"/>
        <v>0</v>
      </c>
      <c r="N98" s="104">
        <f t="shared" si="31"/>
        <v>0</v>
      </c>
      <c r="O98" s="105">
        <f t="shared" si="31"/>
        <v>0</v>
      </c>
      <c r="P98" s="137">
        <f t="shared" si="31"/>
        <v>0</v>
      </c>
      <c r="Q98" s="202">
        <f t="shared" si="31"/>
        <v>0</v>
      </c>
      <c r="R98" s="105">
        <f t="shared" si="31"/>
        <v>0</v>
      </c>
      <c r="S98" s="137">
        <f t="shared" si="31"/>
        <v>0</v>
      </c>
      <c r="T98" s="104">
        <f t="shared" si="31"/>
        <v>0</v>
      </c>
      <c r="U98" s="105">
        <f t="shared" si="31"/>
        <v>0</v>
      </c>
      <c r="V98" s="137">
        <f t="shared" si="31"/>
        <v>0</v>
      </c>
      <c r="W98" s="202">
        <f t="shared" si="31"/>
        <v>0</v>
      </c>
      <c r="X98" s="105">
        <f t="shared" si="31"/>
        <v>0</v>
      </c>
      <c r="Y98" s="137">
        <f t="shared" si="31"/>
        <v>0</v>
      </c>
      <c r="Z98" s="104">
        <f t="shared" si="31"/>
        <v>0</v>
      </c>
      <c r="AA98" s="105">
        <f t="shared" si="31"/>
        <v>0</v>
      </c>
      <c r="AB98" s="137">
        <f t="shared" si="31"/>
        <v>0</v>
      </c>
      <c r="AC98" s="107">
        <f t="shared" si="26"/>
        <v>374894</v>
      </c>
      <c r="AD98" s="121">
        <f t="shared" si="12"/>
        <v>373883.99999909999</v>
      </c>
      <c r="AE98" s="108">
        <f>AC98-AD98</f>
        <v>1010.0000009000069</v>
      </c>
      <c r="AF98" s="147">
        <f>AE98/AC98</f>
        <v>2.694094866548963E-3</v>
      </c>
      <c r="AG98" s="148"/>
      <c r="AH98" s="112"/>
      <c r="AI98" s="112"/>
    </row>
    <row r="99" spans="1:35" ht="41.25" customHeight="1" x14ac:dyDescent="0.25">
      <c r="A99" s="447" t="s">
        <v>102</v>
      </c>
      <c r="B99" s="414" t="s">
        <v>103</v>
      </c>
      <c r="C99" s="394" t="s">
        <v>565</v>
      </c>
      <c r="D99" s="444" t="s">
        <v>566</v>
      </c>
      <c r="E99" s="445"/>
      <c r="F99" s="418"/>
      <c r="G99" s="419"/>
      <c r="H99" s="117"/>
      <c r="I99" s="118"/>
      <c r="J99" s="138">
        <f>H99*I99</f>
        <v>0</v>
      </c>
      <c r="K99" s="203"/>
      <c r="L99" s="118"/>
      <c r="M99" s="138">
        <f>K99*L99</f>
        <v>0</v>
      </c>
      <c r="N99" s="117"/>
      <c r="O99" s="118"/>
      <c r="P99" s="138">
        <f>N99*O99</f>
        <v>0</v>
      </c>
      <c r="Q99" s="203"/>
      <c r="R99" s="118"/>
      <c r="S99" s="138">
        <f>Q99*R99</f>
        <v>0</v>
      </c>
      <c r="T99" s="117"/>
      <c r="U99" s="118"/>
      <c r="V99" s="138">
        <f>T99*U99</f>
        <v>0</v>
      </c>
      <c r="W99" s="203"/>
      <c r="X99" s="118"/>
      <c r="Y99" s="138">
        <f>W99*X99</f>
        <v>0</v>
      </c>
      <c r="Z99" s="117"/>
      <c r="AA99" s="118"/>
      <c r="AB99" s="138">
        <f>Z99*AA99</f>
        <v>0</v>
      </c>
      <c r="AC99" s="120">
        <f t="shared" si="26"/>
        <v>0</v>
      </c>
      <c r="AD99" s="121">
        <f t="shared" si="12"/>
        <v>0</v>
      </c>
      <c r="AE99" s="180">
        <f>AC99-AD99</f>
        <v>0</v>
      </c>
      <c r="AF99" s="123" t="e">
        <f>AE99/AC99</f>
        <v>#DIV/0!</v>
      </c>
      <c r="AG99" s="124"/>
      <c r="AH99" s="99"/>
      <c r="AI99" s="99"/>
    </row>
    <row r="100" spans="1:35" s="467" customFormat="1" ht="91.5" customHeight="1" x14ac:dyDescent="0.25">
      <c r="A100" s="447" t="s">
        <v>102</v>
      </c>
      <c r="B100" s="414" t="s">
        <v>481</v>
      </c>
      <c r="C100" s="394" t="s">
        <v>619</v>
      </c>
      <c r="D100" s="444" t="s">
        <v>566</v>
      </c>
      <c r="E100" s="445">
        <v>200</v>
      </c>
      <c r="F100" s="418">
        <v>14.95</v>
      </c>
      <c r="G100" s="419">
        <f t="shared" ref="G100:G109" si="32">E100*F100</f>
        <v>2990</v>
      </c>
      <c r="H100" s="117">
        <v>200</v>
      </c>
      <c r="I100" s="118">
        <v>14.95</v>
      </c>
      <c r="J100" s="138">
        <f>I100*H100</f>
        <v>2990</v>
      </c>
      <c r="K100" s="203"/>
      <c r="L100" s="118"/>
      <c r="M100" s="138"/>
      <c r="N100" s="117"/>
      <c r="O100" s="118"/>
      <c r="P100" s="138"/>
      <c r="Q100" s="203"/>
      <c r="R100" s="118"/>
      <c r="S100" s="138"/>
      <c r="T100" s="117"/>
      <c r="U100" s="118"/>
      <c r="V100" s="138"/>
      <c r="W100" s="203"/>
      <c r="X100" s="118"/>
      <c r="Y100" s="138"/>
      <c r="Z100" s="117"/>
      <c r="AA100" s="118"/>
      <c r="AB100" s="138"/>
      <c r="AC100" s="120">
        <f t="shared" si="26"/>
        <v>2990</v>
      </c>
      <c r="AD100" s="121">
        <f t="shared" si="12"/>
        <v>2990</v>
      </c>
      <c r="AE100" s="180"/>
      <c r="AF100" s="412"/>
      <c r="AG100" s="124"/>
      <c r="AH100" s="99"/>
      <c r="AI100" s="99"/>
    </row>
    <row r="101" spans="1:35" s="467" customFormat="1" ht="81.75" customHeight="1" x14ac:dyDescent="0.25">
      <c r="A101" s="447" t="s">
        <v>102</v>
      </c>
      <c r="B101" s="414" t="s">
        <v>483</v>
      </c>
      <c r="C101" s="394" t="s">
        <v>618</v>
      </c>
      <c r="D101" s="444" t="s">
        <v>566</v>
      </c>
      <c r="E101" s="445">
        <v>100</v>
      </c>
      <c r="F101" s="418">
        <v>14.95</v>
      </c>
      <c r="G101" s="419">
        <f t="shared" si="32"/>
        <v>1495</v>
      </c>
      <c r="H101" s="117">
        <v>100</v>
      </c>
      <c r="I101" s="118">
        <v>14.95</v>
      </c>
      <c r="J101" s="138">
        <f>H101*I101</f>
        <v>1495</v>
      </c>
      <c r="K101" s="203"/>
      <c r="L101" s="118"/>
      <c r="M101" s="138"/>
      <c r="N101" s="117"/>
      <c r="O101" s="118"/>
      <c r="P101" s="138"/>
      <c r="Q101" s="203"/>
      <c r="R101" s="118"/>
      <c r="S101" s="138"/>
      <c r="T101" s="117"/>
      <c r="U101" s="118"/>
      <c r="V101" s="138"/>
      <c r="W101" s="203"/>
      <c r="X101" s="118"/>
      <c r="Y101" s="138"/>
      <c r="Z101" s="117"/>
      <c r="AA101" s="118"/>
      <c r="AB101" s="138"/>
      <c r="AC101" s="120">
        <f t="shared" si="26"/>
        <v>1495</v>
      </c>
      <c r="AD101" s="121">
        <f t="shared" si="12"/>
        <v>1495</v>
      </c>
      <c r="AE101" s="180"/>
      <c r="AF101" s="412"/>
      <c r="AG101" s="124"/>
      <c r="AH101" s="99"/>
      <c r="AI101" s="99"/>
    </row>
    <row r="102" spans="1:35" s="467" customFormat="1" ht="96.75" customHeight="1" x14ac:dyDescent="0.25">
      <c r="A102" s="447" t="s">
        <v>102</v>
      </c>
      <c r="B102" s="414" t="s">
        <v>485</v>
      </c>
      <c r="C102" s="394" t="s">
        <v>620</v>
      </c>
      <c r="D102" s="444" t="s">
        <v>566</v>
      </c>
      <c r="E102" s="445">
        <v>260</v>
      </c>
      <c r="F102" s="418">
        <v>14.95</v>
      </c>
      <c r="G102" s="419">
        <f t="shared" si="32"/>
        <v>3887</v>
      </c>
      <c r="H102" s="117">
        <v>260</v>
      </c>
      <c r="I102" s="118">
        <v>14.95</v>
      </c>
      <c r="J102" s="138">
        <f>H102*14.95</f>
        <v>3887</v>
      </c>
      <c r="K102" s="203"/>
      <c r="L102" s="118"/>
      <c r="M102" s="138"/>
      <c r="N102" s="117"/>
      <c r="O102" s="118"/>
      <c r="P102" s="138"/>
      <c r="Q102" s="203"/>
      <c r="R102" s="118"/>
      <c r="S102" s="138"/>
      <c r="T102" s="117"/>
      <c r="U102" s="118"/>
      <c r="V102" s="138"/>
      <c r="W102" s="203"/>
      <c r="X102" s="118"/>
      <c r="Y102" s="138"/>
      <c r="Z102" s="117"/>
      <c r="AA102" s="118"/>
      <c r="AB102" s="138"/>
      <c r="AC102" s="120">
        <f t="shared" si="26"/>
        <v>3887</v>
      </c>
      <c r="AD102" s="121">
        <f t="shared" si="12"/>
        <v>3887</v>
      </c>
      <c r="AE102" s="180"/>
      <c r="AF102" s="412"/>
      <c r="AG102" s="124"/>
      <c r="AH102" s="99"/>
      <c r="AI102" s="99"/>
    </row>
    <row r="103" spans="1:35" s="467" customFormat="1" ht="93" customHeight="1" x14ac:dyDescent="0.25">
      <c r="A103" s="447" t="s">
        <v>102</v>
      </c>
      <c r="B103" s="414" t="s">
        <v>567</v>
      </c>
      <c r="C103" s="394" t="s">
        <v>621</v>
      </c>
      <c r="D103" s="444" t="s">
        <v>566</v>
      </c>
      <c r="E103" s="445">
        <v>180</v>
      </c>
      <c r="F103" s="418">
        <v>14.95</v>
      </c>
      <c r="G103" s="419">
        <f t="shared" si="32"/>
        <v>2691</v>
      </c>
      <c r="H103" s="117">
        <v>180</v>
      </c>
      <c r="I103" s="118">
        <v>14.95</v>
      </c>
      <c r="J103" s="138">
        <f t="shared" ref="J103:J109" si="33">H103*I103</f>
        <v>2691</v>
      </c>
      <c r="K103" s="203"/>
      <c r="L103" s="118"/>
      <c r="M103" s="138"/>
      <c r="N103" s="117"/>
      <c r="O103" s="118"/>
      <c r="P103" s="138"/>
      <c r="Q103" s="203"/>
      <c r="R103" s="118"/>
      <c r="S103" s="138"/>
      <c r="T103" s="117"/>
      <c r="U103" s="118"/>
      <c r="V103" s="138"/>
      <c r="W103" s="203"/>
      <c r="X103" s="118"/>
      <c r="Y103" s="138"/>
      <c r="Z103" s="117"/>
      <c r="AA103" s="118"/>
      <c r="AB103" s="138"/>
      <c r="AC103" s="120">
        <f t="shared" si="26"/>
        <v>2691</v>
      </c>
      <c r="AD103" s="121">
        <f t="shared" si="12"/>
        <v>2691</v>
      </c>
      <c r="AE103" s="180"/>
      <c r="AF103" s="412"/>
      <c r="AG103" s="124"/>
      <c r="AH103" s="99"/>
      <c r="AI103" s="99"/>
    </row>
    <row r="104" spans="1:35" s="467" customFormat="1" ht="76.5" customHeight="1" x14ac:dyDescent="0.25">
      <c r="A104" s="447" t="s">
        <v>102</v>
      </c>
      <c r="B104" s="414" t="s">
        <v>568</v>
      </c>
      <c r="C104" s="394" t="s">
        <v>622</v>
      </c>
      <c r="D104" s="444" t="s">
        <v>566</v>
      </c>
      <c r="E104" s="445">
        <v>160</v>
      </c>
      <c r="F104" s="418">
        <v>14.95</v>
      </c>
      <c r="G104" s="419">
        <f t="shared" si="32"/>
        <v>2392</v>
      </c>
      <c r="H104" s="117">
        <v>160</v>
      </c>
      <c r="I104" s="118">
        <v>14.95</v>
      </c>
      <c r="J104" s="138">
        <f t="shared" si="33"/>
        <v>2392</v>
      </c>
      <c r="K104" s="203"/>
      <c r="L104" s="118"/>
      <c r="M104" s="138"/>
      <c r="N104" s="117"/>
      <c r="O104" s="118"/>
      <c r="P104" s="138"/>
      <c r="Q104" s="203"/>
      <c r="R104" s="118"/>
      <c r="S104" s="138"/>
      <c r="T104" s="117"/>
      <c r="U104" s="118"/>
      <c r="V104" s="138"/>
      <c r="W104" s="203"/>
      <c r="X104" s="118"/>
      <c r="Y104" s="138"/>
      <c r="Z104" s="117"/>
      <c r="AA104" s="118"/>
      <c r="AB104" s="138"/>
      <c r="AC104" s="120">
        <f t="shared" si="26"/>
        <v>2392</v>
      </c>
      <c r="AD104" s="121">
        <f t="shared" si="12"/>
        <v>2392</v>
      </c>
      <c r="AE104" s="180"/>
      <c r="AF104" s="412"/>
      <c r="AG104" s="124"/>
      <c r="AH104" s="99"/>
      <c r="AI104" s="99"/>
    </row>
    <row r="105" spans="1:35" s="467" customFormat="1" ht="94.5" customHeight="1" x14ac:dyDescent="0.25">
      <c r="A105" s="447" t="s">
        <v>102</v>
      </c>
      <c r="B105" s="414" t="s">
        <v>569</v>
      </c>
      <c r="C105" s="394" t="s">
        <v>623</v>
      </c>
      <c r="D105" s="444" t="s">
        <v>566</v>
      </c>
      <c r="E105" s="445">
        <v>640</v>
      </c>
      <c r="F105" s="418">
        <v>14.95</v>
      </c>
      <c r="G105" s="419">
        <f t="shared" si="32"/>
        <v>9568</v>
      </c>
      <c r="H105" s="117">
        <v>640</v>
      </c>
      <c r="I105" s="118">
        <v>14.95</v>
      </c>
      <c r="J105" s="138">
        <f t="shared" si="33"/>
        <v>9568</v>
      </c>
      <c r="K105" s="203"/>
      <c r="L105" s="118"/>
      <c r="M105" s="138"/>
      <c r="N105" s="117"/>
      <c r="O105" s="118"/>
      <c r="P105" s="138"/>
      <c r="Q105" s="203"/>
      <c r="R105" s="118"/>
      <c r="S105" s="138"/>
      <c r="T105" s="117"/>
      <c r="U105" s="118"/>
      <c r="V105" s="138"/>
      <c r="W105" s="203"/>
      <c r="X105" s="118"/>
      <c r="Y105" s="138"/>
      <c r="Z105" s="117"/>
      <c r="AA105" s="118"/>
      <c r="AB105" s="138"/>
      <c r="AC105" s="120">
        <f t="shared" si="26"/>
        <v>9568</v>
      </c>
      <c r="AD105" s="121">
        <f t="shared" si="12"/>
        <v>9568</v>
      </c>
      <c r="AE105" s="180"/>
      <c r="AF105" s="412"/>
      <c r="AG105" s="124"/>
      <c r="AH105" s="99"/>
      <c r="AI105" s="99"/>
    </row>
    <row r="106" spans="1:35" s="467" customFormat="1" ht="89.25" customHeight="1" x14ac:dyDescent="0.25">
      <c r="A106" s="447" t="s">
        <v>102</v>
      </c>
      <c r="B106" s="414" t="s">
        <v>570</v>
      </c>
      <c r="C106" s="394" t="s">
        <v>624</v>
      </c>
      <c r="D106" s="444" t="s">
        <v>566</v>
      </c>
      <c r="E106" s="445">
        <v>500</v>
      </c>
      <c r="F106" s="418">
        <v>14.95</v>
      </c>
      <c r="G106" s="419">
        <f t="shared" si="32"/>
        <v>7475</v>
      </c>
      <c r="H106" s="117">
        <v>500</v>
      </c>
      <c r="I106" s="118">
        <v>14.95</v>
      </c>
      <c r="J106" s="138">
        <f t="shared" si="33"/>
        <v>7475</v>
      </c>
      <c r="K106" s="203"/>
      <c r="L106" s="118"/>
      <c r="M106" s="138"/>
      <c r="N106" s="117"/>
      <c r="O106" s="118"/>
      <c r="P106" s="138"/>
      <c r="Q106" s="203"/>
      <c r="R106" s="118"/>
      <c r="S106" s="138"/>
      <c r="T106" s="117"/>
      <c r="U106" s="118"/>
      <c r="V106" s="138"/>
      <c r="W106" s="203"/>
      <c r="X106" s="118"/>
      <c r="Y106" s="138"/>
      <c r="Z106" s="117"/>
      <c r="AA106" s="118"/>
      <c r="AB106" s="138"/>
      <c r="AC106" s="120">
        <f t="shared" si="26"/>
        <v>7475</v>
      </c>
      <c r="AD106" s="121">
        <f t="shared" si="12"/>
        <v>7475</v>
      </c>
      <c r="AE106" s="180"/>
      <c r="AF106" s="412"/>
      <c r="AG106" s="124"/>
      <c r="AH106" s="99"/>
      <c r="AI106" s="99"/>
    </row>
    <row r="107" spans="1:35" s="467" customFormat="1" ht="91.5" customHeight="1" x14ac:dyDescent="0.25">
      <c r="A107" s="447" t="s">
        <v>102</v>
      </c>
      <c r="B107" s="414" t="s">
        <v>571</v>
      </c>
      <c r="C107" s="394" t="s">
        <v>625</v>
      </c>
      <c r="D107" s="444" t="s">
        <v>566</v>
      </c>
      <c r="E107" s="445">
        <v>620</v>
      </c>
      <c r="F107" s="418">
        <v>14.95</v>
      </c>
      <c r="G107" s="419">
        <f t="shared" si="32"/>
        <v>9269</v>
      </c>
      <c r="H107" s="117">
        <v>620</v>
      </c>
      <c r="I107" s="118">
        <v>14.95</v>
      </c>
      <c r="J107" s="138">
        <f t="shared" si="33"/>
        <v>9269</v>
      </c>
      <c r="K107" s="203"/>
      <c r="L107" s="118"/>
      <c r="M107" s="138"/>
      <c r="N107" s="117"/>
      <c r="O107" s="118"/>
      <c r="P107" s="138"/>
      <c r="Q107" s="203"/>
      <c r="R107" s="118"/>
      <c r="S107" s="138"/>
      <c r="T107" s="117"/>
      <c r="U107" s="118"/>
      <c r="V107" s="138"/>
      <c r="W107" s="203"/>
      <c r="X107" s="118"/>
      <c r="Y107" s="138"/>
      <c r="Z107" s="117"/>
      <c r="AA107" s="118"/>
      <c r="AB107" s="138"/>
      <c r="AC107" s="120">
        <f t="shared" si="26"/>
        <v>9269</v>
      </c>
      <c r="AD107" s="121">
        <f t="shared" si="12"/>
        <v>9269</v>
      </c>
      <c r="AE107" s="180"/>
      <c r="AF107" s="412"/>
      <c r="AG107" s="124"/>
      <c r="AH107" s="99"/>
      <c r="AI107" s="99"/>
    </row>
    <row r="108" spans="1:35" s="467" customFormat="1" ht="91.5" customHeight="1" x14ac:dyDescent="0.25">
      <c r="A108" s="447" t="s">
        <v>102</v>
      </c>
      <c r="B108" s="414" t="s">
        <v>572</v>
      </c>
      <c r="C108" s="394" t="s">
        <v>626</v>
      </c>
      <c r="D108" s="444" t="s">
        <v>566</v>
      </c>
      <c r="E108" s="445">
        <v>600</v>
      </c>
      <c r="F108" s="418">
        <v>14.95</v>
      </c>
      <c r="G108" s="419">
        <f t="shared" si="32"/>
        <v>8970</v>
      </c>
      <c r="H108" s="117">
        <v>600</v>
      </c>
      <c r="I108" s="118">
        <v>14.95</v>
      </c>
      <c r="J108" s="138">
        <f t="shared" si="33"/>
        <v>8970</v>
      </c>
      <c r="K108" s="203"/>
      <c r="L108" s="118"/>
      <c r="M108" s="138"/>
      <c r="N108" s="117"/>
      <c r="O108" s="118"/>
      <c r="P108" s="138"/>
      <c r="Q108" s="203"/>
      <c r="R108" s="118"/>
      <c r="S108" s="138"/>
      <c r="T108" s="117"/>
      <c r="U108" s="118"/>
      <c r="V108" s="138"/>
      <c r="W108" s="203"/>
      <c r="X108" s="118"/>
      <c r="Y108" s="138"/>
      <c r="Z108" s="117"/>
      <c r="AA108" s="118"/>
      <c r="AB108" s="138"/>
      <c r="AC108" s="120">
        <f t="shared" si="26"/>
        <v>8970</v>
      </c>
      <c r="AD108" s="121">
        <f t="shared" si="12"/>
        <v>8970</v>
      </c>
      <c r="AE108" s="180"/>
      <c r="AF108" s="412"/>
      <c r="AG108" s="124"/>
      <c r="AH108" s="99"/>
      <c r="AI108" s="99"/>
    </row>
    <row r="109" spans="1:35" s="467" customFormat="1" ht="89.25" customHeight="1" x14ac:dyDescent="0.25">
      <c r="A109" s="447" t="s">
        <v>102</v>
      </c>
      <c r="B109" s="414" t="s">
        <v>573</v>
      </c>
      <c r="C109" s="488" t="s">
        <v>627</v>
      </c>
      <c r="D109" s="444" t="s">
        <v>566</v>
      </c>
      <c r="E109" s="445">
        <v>1600</v>
      </c>
      <c r="F109" s="418">
        <v>14.95</v>
      </c>
      <c r="G109" s="419">
        <f t="shared" si="32"/>
        <v>23920</v>
      </c>
      <c r="H109" s="117">
        <v>1600</v>
      </c>
      <c r="I109" s="118">
        <v>14.68125</v>
      </c>
      <c r="J109" s="138">
        <f t="shared" si="33"/>
        <v>23490</v>
      </c>
      <c r="K109" s="203"/>
      <c r="L109" s="118"/>
      <c r="M109" s="138"/>
      <c r="N109" s="117"/>
      <c r="O109" s="118"/>
      <c r="P109" s="138"/>
      <c r="Q109" s="203"/>
      <c r="R109" s="118"/>
      <c r="S109" s="138"/>
      <c r="T109" s="117"/>
      <c r="U109" s="118"/>
      <c r="V109" s="138"/>
      <c r="W109" s="203"/>
      <c r="X109" s="118"/>
      <c r="Y109" s="138"/>
      <c r="Z109" s="117"/>
      <c r="AA109" s="118"/>
      <c r="AB109" s="138"/>
      <c r="AC109" s="120">
        <f t="shared" si="26"/>
        <v>23920</v>
      </c>
      <c r="AD109" s="121">
        <f t="shared" si="12"/>
        <v>23490</v>
      </c>
      <c r="AE109" s="180"/>
      <c r="AF109" s="412"/>
      <c r="AG109" s="124"/>
      <c r="AH109" s="99"/>
      <c r="AI109" s="99"/>
    </row>
    <row r="110" spans="1:35" ht="41.25" customHeight="1" x14ac:dyDescent="0.25">
      <c r="A110" s="447" t="s">
        <v>102</v>
      </c>
      <c r="B110" s="414" t="s">
        <v>106</v>
      </c>
      <c r="C110" s="394" t="s">
        <v>574</v>
      </c>
      <c r="D110" s="444"/>
      <c r="E110" s="445"/>
      <c r="F110" s="418"/>
      <c r="G110" s="419"/>
      <c r="H110" s="117"/>
      <c r="I110" s="118"/>
      <c r="J110" s="138"/>
      <c r="K110" s="203"/>
      <c r="L110" s="118"/>
      <c r="M110" s="138">
        <f>K110*L110</f>
        <v>0</v>
      </c>
      <c r="N110" s="117"/>
      <c r="O110" s="118"/>
      <c r="P110" s="138">
        <f>N110*O110</f>
        <v>0</v>
      </c>
      <c r="Q110" s="203"/>
      <c r="R110" s="118"/>
      <c r="S110" s="138">
        <f>Q110*R110</f>
        <v>0</v>
      </c>
      <c r="T110" s="117"/>
      <c r="U110" s="118"/>
      <c r="V110" s="138">
        <f>T110*U110</f>
        <v>0</v>
      </c>
      <c r="W110" s="203"/>
      <c r="X110" s="118"/>
      <c r="Y110" s="138">
        <f>W110*X110</f>
        <v>0</v>
      </c>
      <c r="Z110" s="117"/>
      <c r="AA110" s="118"/>
      <c r="AB110" s="138">
        <f>Z110*AA110</f>
        <v>0</v>
      </c>
      <c r="AC110" s="120">
        <f t="shared" si="26"/>
        <v>0</v>
      </c>
      <c r="AD110" s="121">
        <f t="shared" ref="AD110:AD145" si="34">J110+P110+V110+AB110</f>
        <v>0</v>
      </c>
      <c r="AE110" s="180">
        <f>AC110-AD110</f>
        <v>0</v>
      </c>
      <c r="AF110" s="123" t="e">
        <f>AE110/AC110</f>
        <v>#DIV/0!</v>
      </c>
      <c r="AG110" s="124"/>
      <c r="AH110" s="99"/>
      <c r="AI110" s="99"/>
    </row>
    <row r="111" spans="1:35" s="467" customFormat="1" ht="77.25" customHeight="1" x14ac:dyDescent="0.25">
      <c r="A111" s="447" t="s">
        <v>102</v>
      </c>
      <c r="B111" s="406" t="s">
        <v>488</v>
      </c>
      <c r="C111" s="394" t="s">
        <v>677</v>
      </c>
      <c r="D111" s="408" t="s">
        <v>566</v>
      </c>
      <c r="E111" s="445">
        <v>200</v>
      </c>
      <c r="F111" s="415">
        <v>20.7</v>
      </c>
      <c r="G111" s="454">
        <f t="shared" ref="G111:G120" si="35">E111*F111</f>
        <v>4140</v>
      </c>
      <c r="H111" s="129">
        <v>200</v>
      </c>
      <c r="I111" s="130">
        <v>17.5</v>
      </c>
      <c r="J111" s="138">
        <f>H111*I111</f>
        <v>3500</v>
      </c>
      <c r="K111" s="224"/>
      <c r="L111" s="130"/>
      <c r="M111" s="225"/>
      <c r="N111" s="129"/>
      <c r="O111" s="130"/>
      <c r="P111" s="225"/>
      <c r="Q111" s="224"/>
      <c r="R111" s="130"/>
      <c r="S111" s="225"/>
      <c r="T111" s="129"/>
      <c r="U111" s="130"/>
      <c r="V111" s="225"/>
      <c r="W111" s="224"/>
      <c r="X111" s="130"/>
      <c r="Y111" s="225"/>
      <c r="Z111" s="129"/>
      <c r="AA111" s="130"/>
      <c r="AB111" s="225"/>
      <c r="AC111" s="120">
        <f t="shared" si="26"/>
        <v>4140</v>
      </c>
      <c r="AD111" s="121">
        <f t="shared" si="34"/>
        <v>3500</v>
      </c>
      <c r="AE111" s="182"/>
      <c r="AF111" s="412"/>
      <c r="AG111" s="124"/>
      <c r="AH111" s="99"/>
      <c r="AI111" s="99"/>
    </row>
    <row r="112" spans="1:35" s="467" customFormat="1" ht="69.75" customHeight="1" x14ac:dyDescent="0.25">
      <c r="A112" s="447" t="s">
        <v>102</v>
      </c>
      <c r="B112" s="406" t="s">
        <v>490</v>
      </c>
      <c r="C112" s="394" t="s">
        <v>575</v>
      </c>
      <c r="D112" s="408" t="s">
        <v>566</v>
      </c>
      <c r="E112" s="445">
        <v>100</v>
      </c>
      <c r="F112" s="415">
        <v>20.7</v>
      </c>
      <c r="G112" s="454">
        <f t="shared" si="35"/>
        <v>2070</v>
      </c>
      <c r="H112" s="536">
        <v>100</v>
      </c>
      <c r="I112" s="537">
        <v>20.7</v>
      </c>
      <c r="J112" s="561">
        <f>H112*I112</f>
        <v>2070</v>
      </c>
      <c r="K112" s="224"/>
      <c r="L112" s="130"/>
      <c r="M112" s="225"/>
      <c r="N112" s="129"/>
      <c r="O112" s="130"/>
      <c r="P112" s="225"/>
      <c r="Q112" s="224"/>
      <c r="R112" s="130"/>
      <c r="S112" s="225"/>
      <c r="T112" s="129"/>
      <c r="U112" s="130"/>
      <c r="V112" s="225"/>
      <c r="W112" s="224"/>
      <c r="X112" s="130"/>
      <c r="Y112" s="225"/>
      <c r="Z112" s="129"/>
      <c r="AA112" s="130"/>
      <c r="AB112" s="225"/>
      <c r="AC112" s="120">
        <f t="shared" si="26"/>
        <v>2070</v>
      </c>
      <c r="AD112" s="121">
        <f t="shared" si="34"/>
        <v>2070</v>
      </c>
      <c r="AE112" s="182"/>
      <c r="AF112" s="412"/>
      <c r="AG112" s="124"/>
      <c r="AH112" s="99"/>
      <c r="AI112" s="99"/>
    </row>
    <row r="113" spans="1:35" s="467" customFormat="1" ht="82.5" customHeight="1" x14ac:dyDescent="0.25">
      <c r="A113" s="447" t="s">
        <v>102</v>
      </c>
      <c r="B113" s="406" t="s">
        <v>492</v>
      </c>
      <c r="C113" s="394" t="s">
        <v>669</v>
      </c>
      <c r="D113" s="408" t="s">
        <v>566</v>
      </c>
      <c r="E113" s="445">
        <v>260</v>
      </c>
      <c r="F113" s="415">
        <v>20.7</v>
      </c>
      <c r="G113" s="454">
        <f t="shared" si="35"/>
        <v>5382</v>
      </c>
      <c r="H113" s="129">
        <v>260</v>
      </c>
      <c r="I113" s="130">
        <v>13.46153846</v>
      </c>
      <c r="J113" s="138">
        <f>H113*I113</f>
        <v>3499.9999996000001</v>
      </c>
      <c r="K113" s="224"/>
      <c r="L113" s="130"/>
      <c r="M113" s="225"/>
      <c r="N113" s="129"/>
      <c r="O113" s="130"/>
      <c r="P113" s="225"/>
      <c r="Q113" s="224"/>
      <c r="R113" s="130"/>
      <c r="S113" s="225"/>
      <c r="T113" s="129"/>
      <c r="U113" s="130"/>
      <c r="V113" s="225"/>
      <c r="W113" s="224"/>
      <c r="X113" s="130"/>
      <c r="Y113" s="225"/>
      <c r="Z113" s="129"/>
      <c r="AA113" s="130"/>
      <c r="AB113" s="225"/>
      <c r="AC113" s="120">
        <f t="shared" si="26"/>
        <v>5382</v>
      </c>
      <c r="AD113" s="121">
        <f t="shared" si="34"/>
        <v>3499.9999996000001</v>
      </c>
      <c r="AE113" s="182"/>
      <c r="AF113" s="412"/>
      <c r="AG113" s="124"/>
      <c r="AH113" s="99"/>
      <c r="AI113" s="99"/>
    </row>
    <row r="114" spans="1:35" s="467" customFormat="1" ht="75.75" customHeight="1" x14ac:dyDescent="0.25">
      <c r="A114" s="447" t="s">
        <v>102</v>
      </c>
      <c r="B114" s="406" t="s">
        <v>494</v>
      </c>
      <c r="C114" s="397" t="s">
        <v>670</v>
      </c>
      <c r="D114" s="408" t="s">
        <v>566</v>
      </c>
      <c r="E114" s="445">
        <v>180</v>
      </c>
      <c r="F114" s="415">
        <v>20.7</v>
      </c>
      <c r="G114" s="454">
        <f t="shared" si="35"/>
        <v>3726</v>
      </c>
      <c r="H114" s="129">
        <v>180</v>
      </c>
      <c r="I114" s="130">
        <v>20.555555555000002</v>
      </c>
      <c r="J114" s="225">
        <f>H114*I114</f>
        <v>3699.9999999000001</v>
      </c>
      <c r="K114" s="224"/>
      <c r="L114" s="130"/>
      <c r="M114" s="225"/>
      <c r="N114" s="129"/>
      <c r="O114" s="130"/>
      <c r="P114" s="225"/>
      <c r="Q114" s="224"/>
      <c r="R114" s="130"/>
      <c r="S114" s="225"/>
      <c r="T114" s="129"/>
      <c r="U114" s="130"/>
      <c r="V114" s="225"/>
      <c r="W114" s="224"/>
      <c r="X114" s="130"/>
      <c r="Y114" s="225"/>
      <c r="Z114" s="129"/>
      <c r="AA114" s="130"/>
      <c r="AB114" s="225"/>
      <c r="AC114" s="120">
        <f t="shared" si="26"/>
        <v>3726</v>
      </c>
      <c r="AD114" s="121">
        <f>J114+P114+V114+AB114</f>
        <v>3699.9999999000001</v>
      </c>
      <c r="AE114" s="182"/>
      <c r="AF114" s="412"/>
      <c r="AG114" s="124"/>
      <c r="AH114" s="99"/>
      <c r="AI114" s="99"/>
    </row>
    <row r="115" spans="1:35" s="467" customFormat="1" ht="76.5" customHeight="1" x14ac:dyDescent="0.25">
      <c r="A115" s="447" t="s">
        <v>102</v>
      </c>
      <c r="B115" s="406" t="s">
        <v>496</v>
      </c>
      <c r="C115" s="394" t="s">
        <v>671</v>
      </c>
      <c r="D115" s="408" t="s">
        <v>566</v>
      </c>
      <c r="E115" s="445">
        <v>160</v>
      </c>
      <c r="F115" s="415">
        <v>20.7</v>
      </c>
      <c r="G115" s="454">
        <f t="shared" si="35"/>
        <v>3312</v>
      </c>
      <c r="H115" s="129">
        <v>160</v>
      </c>
      <c r="I115" s="130">
        <v>20.625</v>
      </c>
      <c r="J115" s="225">
        <f t="shared" ref="J115:J120" si="36">H115*I115</f>
        <v>3300</v>
      </c>
      <c r="K115" s="224"/>
      <c r="L115" s="130"/>
      <c r="M115" s="225"/>
      <c r="N115" s="129"/>
      <c r="O115" s="130"/>
      <c r="P115" s="225"/>
      <c r="Q115" s="224"/>
      <c r="R115" s="130"/>
      <c r="S115" s="225"/>
      <c r="T115" s="129"/>
      <c r="U115" s="130"/>
      <c r="V115" s="225"/>
      <c r="W115" s="224"/>
      <c r="X115" s="130"/>
      <c r="Y115" s="225"/>
      <c r="Z115" s="129"/>
      <c r="AA115" s="130"/>
      <c r="AB115" s="225"/>
      <c r="AC115" s="120">
        <f t="shared" si="26"/>
        <v>3312</v>
      </c>
      <c r="AD115" s="121">
        <f>J115+P115+V115+AB115</f>
        <v>3300</v>
      </c>
      <c r="AE115" s="182"/>
      <c r="AF115" s="412"/>
      <c r="AG115" s="124"/>
      <c r="AH115" s="99"/>
      <c r="AI115" s="99"/>
    </row>
    <row r="116" spans="1:35" s="467" customFormat="1" ht="91.5" customHeight="1" x14ac:dyDescent="0.25">
      <c r="A116" s="447" t="s">
        <v>102</v>
      </c>
      <c r="B116" s="406" t="s">
        <v>578</v>
      </c>
      <c r="C116" s="394" t="s">
        <v>672</v>
      </c>
      <c r="D116" s="408" t="s">
        <v>566</v>
      </c>
      <c r="E116" s="445">
        <v>640</v>
      </c>
      <c r="F116" s="415">
        <v>20.7</v>
      </c>
      <c r="G116" s="454">
        <f t="shared" si="35"/>
        <v>13248</v>
      </c>
      <c r="H116" s="129">
        <v>640</v>
      </c>
      <c r="I116" s="130">
        <v>20.7</v>
      </c>
      <c r="J116" s="225">
        <f t="shared" si="36"/>
        <v>13248</v>
      </c>
      <c r="K116" s="224"/>
      <c r="L116" s="130"/>
      <c r="M116" s="225"/>
      <c r="N116" s="129"/>
      <c r="O116" s="130"/>
      <c r="P116" s="225"/>
      <c r="Q116" s="224"/>
      <c r="R116" s="130"/>
      <c r="S116" s="225"/>
      <c r="T116" s="129"/>
      <c r="U116" s="130"/>
      <c r="V116" s="225"/>
      <c r="W116" s="224"/>
      <c r="X116" s="130"/>
      <c r="Y116" s="225"/>
      <c r="Z116" s="129"/>
      <c r="AA116" s="130"/>
      <c r="AB116" s="225"/>
      <c r="AC116" s="120">
        <f t="shared" si="26"/>
        <v>13248</v>
      </c>
      <c r="AD116" s="121">
        <f t="shared" si="34"/>
        <v>13248</v>
      </c>
      <c r="AE116" s="182"/>
      <c r="AF116" s="412"/>
      <c r="AG116" s="124"/>
      <c r="AH116" s="99"/>
      <c r="AI116" s="99"/>
    </row>
    <row r="117" spans="1:35" s="467" customFormat="1" ht="77.25" customHeight="1" x14ac:dyDescent="0.25">
      <c r="A117" s="447" t="s">
        <v>102</v>
      </c>
      <c r="B117" s="406" t="s">
        <v>579</v>
      </c>
      <c r="C117" s="394" t="s">
        <v>674</v>
      </c>
      <c r="D117" s="408" t="s">
        <v>566</v>
      </c>
      <c r="E117" s="445">
        <v>500</v>
      </c>
      <c r="F117" s="415">
        <v>20.7</v>
      </c>
      <c r="G117" s="454">
        <f t="shared" si="35"/>
        <v>10350</v>
      </c>
      <c r="H117" s="129">
        <v>500</v>
      </c>
      <c r="I117" s="130">
        <v>20.7</v>
      </c>
      <c r="J117" s="225">
        <f t="shared" si="36"/>
        <v>10350</v>
      </c>
      <c r="K117" s="224"/>
      <c r="L117" s="130"/>
      <c r="M117" s="225"/>
      <c r="N117" s="129"/>
      <c r="O117" s="130"/>
      <c r="P117" s="225"/>
      <c r="Q117" s="224"/>
      <c r="R117" s="130"/>
      <c r="S117" s="225"/>
      <c r="T117" s="129"/>
      <c r="U117" s="130"/>
      <c r="V117" s="225"/>
      <c r="W117" s="224"/>
      <c r="X117" s="130"/>
      <c r="Y117" s="225"/>
      <c r="Z117" s="129"/>
      <c r="AA117" s="130"/>
      <c r="AB117" s="225"/>
      <c r="AC117" s="120">
        <f t="shared" si="26"/>
        <v>10350</v>
      </c>
      <c r="AD117" s="121">
        <f t="shared" si="34"/>
        <v>10350</v>
      </c>
      <c r="AE117" s="182"/>
      <c r="AF117" s="412"/>
      <c r="AG117" s="124"/>
      <c r="AH117" s="99"/>
      <c r="AI117" s="99"/>
    </row>
    <row r="118" spans="1:35" s="467" customFormat="1" ht="77.25" customHeight="1" x14ac:dyDescent="0.25">
      <c r="A118" s="447" t="s">
        <v>102</v>
      </c>
      <c r="B118" s="406" t="s">
        <v>580</v>
      </c>
      <c r="C118" s="394" t="s">
        <v>673</v>
      </c>
      <c r="D118" s="408" t="s">
        <v>566</v>
      </c>
      <c r="E118" s="445">
        <v>620</v>
      </c>
      <c r="F118" s="415">
        <v>20.7</v>
      </c>
      <c r="G118" s="454">
        <f t="shared" si="35"/>
        <v>12834</v>
      </c>
      <c r="H118" s="129">
        <v>620</v>
      </c>
      <c r="I118" s="130">
        <v>20.7</v>
      </c>
      <c r="J118" s="225">
        <f t="shared" si="36"/>
        <v>12834</v>
      </c>
      <c r="K118" s="224"/>
      <c r="L118" s="130"/>
      <c r="M118" s="225"/>
      <c r="N118" s="129"/>
      <c r="O118" s="130"/>
      <c r="P118" s="225"/>
      <c r="Q118" s="224"/>
      <c r="R118" s="130"/>
      <c r="S118" s="225"/>
      <c r="T118" s="129"/>
      <c r="U118" s="130"/>
      <c r="V118" s="225"/>
      <c r="W118" s="224"/>
      <c r="X118" s="130"/>
      <c r="Y118" s="225"/>
      <c r="Z118" s="129"/>
      <c r="AA118" s="130"/>
      <c r="AB118" s="225"/>
      <c r="AC118" s="120">
        <f t="shared" si="26"/>
        <v>12834</v>
      </c>
      <c r="AD118" s="121">
        <f t="shared" si="34"/>
        <v>12834</v>
      </c>
      <c r="AE118" s="182"/>
      <c r="AF118" s="412"/>
      <c r="AG118" s="124"/>
      <c r="AH118" s="99"/>
      <c r="AI118" s="99"/>
    </row>
    <row r="119" spans="1:35" s="467" customFormat="1" ht="76.5" customHeight="1" x14ac:dyDescent="0.25">
      <c r="A119" s="447" t="s">
        <v>102</v>
      </c>
      <c r="B119" s="406" t="s">
        <v>581</v>
      </c>
      <c r="C119" s="394" t="s">
        <v>675</v>
      </c>
      <c r="D119" s="408" t="s">
        <v>566</v>
      </c>
      <c r="E119" s="445">
        <v>600</v>
      </c>
      <c r="F119" s="415">
        <v>20.7</v>
      </c>
      <c r="G119" s="454">
        <f t="shared" si="35"/>
        <v>12420</v>
      </c>
      <c r="H119" s="129">
        <v>600</v>
      </c>
      <c r="I119" s="130">
        <v>20.666666666000001</v>
      </c>
      <c r="J119" s="225">
        <f t="shared" si="36"/>
        <v>12399.999999600001</v>
      </c>
      <c r="K119" s="224"/>
      <c r="L119" s="130"/>
      <c r="M119" s="225"/>
      <c r="N119" s="129"/>
      <c r="O119" s="130"/>
      <c r="P119" s="225"/>
      <c r="Q119" s="224"/>
      <c r="R119" s="130"/>
      <c r="S119" s="225"/>
      <c r="T119" s="129"/>
      <c r="U119" s="130"/>
      <c r="V119" s="225"/>
      <c r="W119" s="224"/>
      <c r="X119" s="130"/>
      <c r="Y119" s="225"/>
      <c r="Z119" s="129"/>
      <c r="AA119" s="130"/>
      <c r="AB119" s="225"/>
      <c r="AC119" s="120">
        <f t="shared" si="26"/>
        <v>12420</v>
      </c>
      <c r="AD119" s="121">
        <f t="shared" si="34"/>
        <v>12399.999999600001</v>
      </c>
      <c r="AE119" s="182"/>
      <c r="AF119" s="412"/>
      <c r="AG119" s="124"/>
      <c r="AH119" s="99"/>
      <c r="AI119" s="99"/>
    </row>
    <row r="120" spans="1:35" s="467" customFormat="1" ht="93.75" customHeight="1" x14ac:dyDescent="0.25">
      <c r="A120" s="447" t="s">
        <v>102</v>
      </c>
      <c r="B120" s="406" t="s">
        <v>582</v>
      </c>
      <c r="C120" s="394" t="s">
        <v>676</v>
      </c>
      <c r="D120" s="408" t="s">
        <v>566</v>
      </c>
      <c r="E120" s="445">
        <v>1600</v>
      </c>
      <c r="F120" s="415">
        <v>20.7</v>
      </c>
      <c r="G120" s="454">
        <f t="shared" si="35"/>
        <v>33120</v>
      </c>
      <c r="H120" s="129">
        <v>1600</v>
      </c>
      <c r="I120" s="130">
        <v>20.7</v>
      </c>
      <c r="J120" s="225">
        <f t="shared" si="36"/>
        <v>33120</v>
      </c>
      <c r="K120" s="224"/>
      <c r="L120" s="130"/>
      <c r="M120" s="225"/>
      <c r="N120" s="129"/>
      <c r="O120" s="130"/>
      <c r="P120" s="225"/>
      <c r="Q120" s="224"/>
      <c r="R120" s="130"/>
      <c r="S120" s="225"/>
      <c r="T120" s="129"/>
      <c r="U120" s="130"/>
      <c r="V120" s="225"/>
      <c r="W120" s="224"/>
      <c r="X120" s="130"/>
      <c r="Y120" s="225"/>
      <c r="Z120" s="129"/>
      <c r="AA120" s="130"/>
      <c r="AB120" s="225"/>
      <c r="AC120" s="120">
        <f t="shared" si="26"/>
        <v>33120</v>
      </c>
      <c r="AD120" s="121">
        <f t="shared" si="34"/>
        <v>33120</v>
      </c>
      <c r="AE120" s="182"/>
      <c r="AF120" s="412"/>
      <c r="AG120" s="124"/>
      <c r="AH120" s="99"/>
      <c r="AI120" s="99"/>
    </row>
    <row r="121" spans="1:35" s="467" customFormat="1" ht="57" customHeight="1" thickBot="1" x14ac:dyDescent="0.3">
      <c r="A121" s="447" t="s">
        <v>102</v>
      </c>
      <c r="B121" s="407" t="s">
        <v>107</v>
      </c>
      <c r="C121" s="397" t="s">
        <v>583</v>
      </c>
      <c r="D121" s="408"/>
      <c r="E121" s="445"/>
      <c r="F121" s="415"/>
      <c r="G121" s="454"/>
      <c r="H121" s="129"/>
      <c r="I121" s="130"/>
      <c r="J121" s="225"/>
      <c r="K121" s="224"/>
      <c r="L121" s="130"/>
      <c r="M121" s="225"/>
      <c r="N121" s="129"/>
      <c r="O121" s="130"/>
      <c r="P121" s="225"/>
      <c r="Q121" s="224"/>
      <c r="R121" s="130"/>
      <c r="S121" s="225"/>
      <c r="T121" s="129"/>
      <c r="U121" s="130"/>
      <c r="V121" s="225"/>
      <c r="W121" s="224"/>
      <c r="X121" s="130"/>
      <c r="Y121" s="225"/>
      <c r="Z121" s="129"/>
      <c r="AA121" s="130"/>
      <c r="AB121" s="225"/>
      <c r="AC121" s="120">
        <f t="shared" si="26"/>
        <v>0</v>
      </c>
      <c r="AD121" s="121">
        <f t="shared" si="34"/>
        <v>0</v>
      </c>
      <c r="AE121" s="182"/>
      <c r="AF121" s="412"/>
      <c r="AG121" s="124"/>
      <c r="AH121" s="99"/>
      <c r="AI121" s="99"/>
    </row>
    <row r="122" spans="1:35" s="467" customFormat="1" ht="76.5" customHeight="1" thickBot="1" x14ac:dyDescent="0.3">
      <c r="A122" s="447" t="s">
        <v>102</v>
      </c>
      <c r="B122" s="407" t="s">
        <v>584</v>
      </c>
      <c r="C122" s="397" t="s">
        <v>678</v>
      </c>
      <c r="D122" s="408" t="s">
        <v>566</v>
      </c>
      <c r="E122" s="445">
        <v>200</v>
      </c>
      <c r="F122" s="415">
        <v>42.55</v>
      </c>
      <c r="G122" s="454">
        <f>E122*F122</f>
        <v>8510</v>
      </c>
      <c r="H122" s="129">
        <v>200</v>
      </c>
      <c r="I122" s="130">
        <v>42.55</v>
      </c>
      <c r="J122" s="225">
        <f>H122*I122</f>
        <v>8510</v>
      </c>
      <c r="K122" s="224"/>
      <c r="L122" s="130"/>
      <c r="M122" s="225"/>
      <c r="N122" s="129"/>
      <c r="O122" s="130"/>
      <c r="P122" s="225"/>
      <c r="Q122" s="224"/>
      <c r="R122" s="130"/>
      <c r="S122" s="225"/>
      <c r="T122" s="129"/>
      <c r="U122" s="130"/>
      <c r="V122" s="225"/>
      <c r="W122" s="224"/>
      <c r="X122" s="130"/>
      <c r="Y122" s="225"/>
      <c r="Z122" s="129"/>
      <c r="AA122" s="130"/>
      <c r="AB122" s="225"/>
      <c r="AC122" s="120">
        <f t="shared" si="26"/>
        <v>8510</v>
      </c>
      <c r="AD122" s="121">
        <f t="shared" si="34"/>
        <v>8510</v>
      </c>
      <c r="AE122" s="182"/>
      <c r="AF122" s="412"/>
      <c r="AG122" s="124"/>
      <c r="AH122" s="99"/>
      <c r="AI122" s="99"/>
    </row>
    <row r="123" spans="1:35" s="467" customFormat="1" ht="78" customHeight="1" thickBot="1" x14ac:dyDescent="0.3">
      <c r="A123" s="447" t="s">
        <v>102</v>
      </c>
      <c r="B123" s="407" t="s">
        <v>585</v>
      </c>
      <c r="C123" s="397" t="s">
        <v>680</v>
      </c>
      <c r="D123" s="408" t="s">
        <v>566</v>
      </c>
      <c r="E123" s="445">
        <v>100</v>
      </c>
      <c r="F123" s="415">
        <v>42.55</v>
      </c>
      <c r="G123" s="454">
        <f>E123*F123</f>
        <v>4255</v>
      </c>
      <c r="H123" s="129">
        <v>100</v>
      </c>
      <c r="I123" s="130">
        <v>42.55</v>
      </c>
      <c r="J123" s="225">
        <f>H123*I123</f>
        <v>4255</v>
      </c>
      <c r="K123" s="224"/>
      <c r="L123" s="130"/>
      <c r="M123" s="225"/>
      <c r="N123" s="129"/>
      <c r="O123" s="130"/>
      <c r="P123" s="225"/>
      <c r="Q123" s="224"/>
      <c r="R123" s="130"/>
      <c r="S123" s="225"/>
      <c r="T123" s="129"/>
      <c r="U123" s="130"/>
      <c r="V123" s="225"/>
      <c r="W123" s="224"/>
      <c r="X123" s="130"/>
      <c r="Y123" s="225"/>
      <c r="Z123" s="129"/>
      <c r="AA123" s="130"/>
      <c r="AB123" s="225"/>
      <c r="AC123" s="120">
        <f t="shared" si="26"/>
        <v>4255</v>
      </c>
      <c r="AD123" s="121">
        <f t="shared" si="34"/>
        <v>4255</v>
      </c>
      <c r="AE123" s="182"/>
      <c r="AF123" s="412"/>
      <c r="AG123" s="124"/>
      <c r="AH123" s="99"/>
      <c r="AI123" s="99"/>
    </row>
    <row r="124" spans="1:35" s="467" customFormat="1" ht="80.25" customHeight="1" thickBot="1" x14ac:dyDescent="0.3">
      <c r="A124" s="447" t="s">
        <v>102</v>
      </c>
      <c r="B124" s="407" t="s">
        <v>586</v>
      </c>
      <c r="C124" s="397" t="s">
        <v>681</v>
      </c>
      <c r="D124" s="408" t="s">
        <v>566</v>
      </c>
      <c r="E124" s="445">
        <v>260</v>
      </c>
      <c r="F124" s="415">
        <v>42.55</v>
      </c>
      <c r="G124" s="454">
        <f>E124*F124</f>
        <v>11063</v>
      </c>
      <c r="H124" s="129">
        <v>260</v>
      </c>
      <c r="I124" s="130">
        <v>42.55</v>
      </c>
      <c r="J124" s="225">
        <f>H124*I124</f>
        <v>11063</v>
      </c>
      <c r="K124" s="224"/>
      <c r="L124" s="130"/>
      <c r="M124" s="225"/>
      <c r="N124" s="129"/>
      <c r="O124" s="130"/>
      <c r="P124" s="225"/>
      <c r="Q124" s="224"/>
      <c r="R124" s="130"/>
      <c r="S124" s="225"/>
      <c r="T124" s="129"/>
      <c r="U124" s="130"/>
      <c r="V124" s="225"/>
      <c r="W124" s="224"/>
      <c r="X124" s="130"/>
      <c r="Y124" s="225"/>
      <c r="Z124" s="129"/>
      <c r="AA124" s="130"/>
      <c r="AB124" s="225"/>
      <c r="AC124" s="120">
        <f t="shared" si="26"/>
        <v>11063</v>
      </c>
      <c r="AD124" s="121">
        <f t="shared" si="34"/>
        <v>11063</v>
      </c>
      <c r="AE124" s="182"/>
      <c r="AF124" s="412"/>
      <c r="AG124" s="124"/>
      <c r="AH124" s="99"/>
      <c r="AI124" s="99"/>
    </row>
    <row r="125" spans="1:35" s="467" customFormat="1" ht="81" customHeight="1" thickBot="1" x14ac:dyDescent="0.3">
      <c r="A125" s="447" t="s">
        <v>102</v>
      </c>
      <c r="B125" s="407" t="s">
        <v>587</v>
      </c>
      <c r="C125" s="397" t="s">
        <v>679</v>
      </c>
      <c r="D125" s="408" t="s">
        <v>566</v>
      </c>
      <c r="E125" s="445">
        <v>180</v>
      </c>
      <c r="F125" s="415">
        <v>42.55</v>
      </c>
      <c r="G125" s="454">
        <f>E125*F125</f>
        <v>7658.9999999999991</v>
      </c>
      <c r="H125" s="129">
        <v>180</v>
      </c>
      <c r="I125" s="130">
        <v>42.55</v>
      </c>
      <c r="J125" s="225">
        <f>H125*I125</f>
        <v>7658.9999999999991</v>
      </c>
      <c r="K125" s="224"/>
      <c r="L125" s="130"/>
      <c r="M125" s="225"/>
      <c r="N125" s="129"/>
      <c r="O125" s="130"/>
      <c r="P125" s="225"/>
      <c r="Q125" s="224"/>
      <c r="R125" s="130"/>
      <c r="S125" s="225"/>
      <c r="T125" s="129"/>
      <c r="U125" s="130"/>
      <c r="V125" s="225"/>
      <c r="W125" s="224"/>
      <c r="X125" s="130"/>
      <c r="Y125" s="225"/>
      <c r="Z125" s="129"/>
      <c r="AA125" s="130"/>
      <c r="AB125" s="225"/>
      <c r="AC125" s="120">
        <f t="shared" si="26"/>
        <v>7658.9999999999991</v>
      </c>
      <c r="AD125" s="121">
        <f t="shared" si="34"/>
        <v>7658.9999999999991</v>
      </c>
      <c r="AE125" s="182"/>
      <c r="AF125" s="412"/>
      <c r="AG125" s="124"/>
      <c r="AH125" s="99"/>
      <c r="AI125" s="99"/>
    </row>
    <row r="126" spans="1:35" s="467" customFormat="1" ht="81" customHeight="1" thickBot="1" x14ac:dyDescent="0.3">
      <c r="A126" s="447" t="s">
        <v>102</v>
      </c>
      <c r="B126" s="407" t="s">
        <v>588</v>
      </c>
      <c r="C126" s="397" t="s">
        <v>682</v>
      </c>
      <c r="D126" s="408" t="s">
        <v>566</v>
      </c>
      <c r="E126" s="445">
        <v>160</v>
      </c>
      <c r="F126" s="415">
        <v>42.55</v>
      </c>
      <c r="G126" s="454">
        <f>E126*F126</f>
        <v>6808</v>
      </c>
      <c r="H126" s="129">
        <v>160</v>
      </c>
      <c r="I126" s="130">
        <v>42.55</v>
      </c>
      <c r="J126" s="225">
        <f>H126*I126</f>
        <v>6808</v>
      </c>
      <c r="K126" s="224"/>
      <c r="L126" s="130"/>
      <c r="M126" s="225"/>
      <c r="N126" s="129"/>
      <c r="O126" s="130"/>
      <c r="P126" s="225"/>
      <c r="Q126" s="224"/>
      <c r="R126" s="130"/>
      <c r="S126" s="225"/>
      <c r="T126" s="129"/>
      <c r="U126" s="130"/>
      <c r="V126" s="225"/>
      <c r="W126" s="224"/>
      <c r="X126" s="130"/>
      <c r="Y126" s="225"/>
      <c r="Z126" s="129"/>
      <c r="AA126" s="130"/>
      <c r="AB126" s="225"/>
      <c r="AC126" s="120">
        <f t="shared" si="26"/>
        <v>6808</v>
      </c>
      <c r="AD126" s="121">
        <f t="shared" si="34"/>
        <v>6808</v>
      </c>
      <c r="AE126" s="182"/>
      <c r="AF126" s="412"/>
      <c r="AG126" s="124"/>
      <c r="AH126" s="99"/>
      <c r="AI126" s="99"/>
    </row>
    <row r="127" spans="1:35" s="467" customFormat="1" ht="41.25" customHeight="1" thickBot="1" x14ac:dyDescent="0.3">
      <c r="A127" s="447" t="s">
        <v>102</v>
      </c>
      <c r="B127" s="407" t="s">
        <v>172</v>
      </c>
      <c r="C127" s="397" t="s">
        <v>589</v>
      </c>
      <c r="D127" s="408" t="s">
        <v>566</v>
      </c>
      <c r="E127" s="453"/>
      <c r="F127" s="415"/>
      <c r="G127" s="454"/>
      <c r="H127" s="129"/>
      <c r="I127" s="130"/>
      <c r="J127" s="225"/>
      <c r="K127" s="224"/>
      <c r="L127" s="130"/>
      <c r="M127" s="225"/>
      <c r="N127" s="129"/>
      <c r="O127" s="130"/>
      <c r="P127" s="225"/>
      <c r="Q127" s="224"/>
      <c r="R127" s="130"/>
      <c r="S127" s="225"/>
      <c r="T127" s="129"/>
      <c r="U127" s="130"/>
      <c r="V127" s="225"/>
      <c r="W127" s="224"/>
      <c r="X127" s="130"/>
      <c r="Y127" s="225"/>
      <c r="Z127" s="129"/>
      <c r="AA127" s="130"/>
      <c r="AB127" s="225"/>
      <c r="AC127" s="120">
        <f t="shared" si="26"/>
        <v>0</v>
      </c>
      <c r="AD127" s="121">
        <f t="shared" si="34"/>
        <v>0</v>
      </c>
      <c r="AE127" s="182"/>
      <c r="AF127" s="412"/>
      <c r="AG127" s="124"/>
      <c r="AH127" s="99"/>
      <c r="AI127" s="99"/>
    </row>
    <row r="128" spans="1:35" s="467" customFormat="1" ht="93" customHeight="1" thickBot="1" x14ac:dyDescent="0.3">
      <c r="A128" s="447" t="s">
        <v>102</v>
      </c>
      <c r="B128" s="407" t="s">
        <v>500</v>
      </c>
      <c r="C128" s="397" t="s">
        <v>353</v>
      </c>
      <c r="D128" s="408" t="s">
        <v>566</v>
      </c>
      <c r="E128" s="453">
        <v>400</v>
      </c>
      <c r="F128" s="415">
        <v>25.3</v>
      </c>
      <c r="G128" s="454">
        <f t="shared" ref="G128:G137" si="37">E128*F128</f>
        <v>10120</v>
      </c>
      <c r="H128" s="536">
        <v>400</v>
      </c>
      <c r="I128" s="537">
        <v>25.3</v>
      </c>
      <c r="J128" s="538">
        <f>H128*I128</f>
        <v>10120</v>
      </c>
      <c r="K128" s="224"/>
      <c r="L128" s="130"/>
      <c r="M128" s="225"/>
      <c r="N128" s="129"/>
      <c r="O128" s="130"/>
      <c r="P128" s="225"/>
      <c r="Q128" s="224"/>
      <c r="R128" s="130"/>
      <c r="S128" s="225"/>
      <c r="T128" s="129"/>
      <c r="U128" s="130"/>
      <c r="V128" s="225"/>
      <c r="W128" s="224"/>
      <c r="X128" s="130"/>
      <c r="Y128" s="225"/>
      <c r="Z128" s="129"/>
      <c r="AA128" s="130"/>
      <c r="AB128" s="225"/>
      <c r="AC128" s="120">
        <f t="shared" si="26"/>
        <v>10120</v>
      </c>
      <c r="AD128" s="121">
        <f t="shared" si="34"/>
        <v>10120</v>
      </c>
      <c r="AE128" s="182"/>
      <c r="AF128" s="412"/>
      <c r="AG128" s="124"/>
      <c r="AH128" s="99"/>
      <c r="AI128" s="99"/>
    </row>
    <row r="129" spans="1:35" s="467" customFormat="1" ht="92.25" customHeight="1" thickBot="1" x14ac:dyDescent="0.3">
      <c r="A129" s="447" t="s">
        <v>102</v>
      </c>
      <c r="B129" s="407" t="s">
        <v>502</v>
      </c>
      <c r="C129" s="397" t="s">
        <v>290</v>
      </c>
      <c r="D129" s="408" t="s">
        <v>566</v>
      </c>
      <c r="E129" s="445">
        <v>200</v>
      </c>
      <c r="F129" s="415">
        <v>23.5</v>
      </c>
      <c r="G129" s="454">
        <f t="shared" si="37"/>
        <v>4700</v>
      </c>
      <c r="H129" s="536">
        <v>200</v>
      </c>
      <c r="I129" s="537">
        <v>23.5</v>
      </c>
      <c r="J129" s="538">
        <f t="shared" ref="J129:J137" si="38">H129*I129</f>
        <v>4700</v>
      </c>
      <c r="K129" s="224"/>
      <c r="L129" s="130"/>
      <c r="M129" s="225"/>
      <c r="N129" s="129"/>
      <c r="O129" s="130"/>
      <c r="P129" s="225"/>
      <c r="Q129" s="224"/>
      <c r="R129" s="130"/>
      <c r="S129" s="225"/>
      <c r="T129" s="129"/>
      <c r="U129" s="130"/>
      <c r="V129" s="225"/>
      <c r="W129" s="224"/>
      <c r="X129" s="130"/>
      <c r="Y129" s="225"/>
      <c r="Z129" s="129"/>
      <c r="AA129" s="130"/>
      <c r="AB129" s="225"/>
      <c r="AC129" s="120">
        <f t="shared" si="26"/>
        <v>4700</v>
      </c>
      <c r="AD129" s="121">
        <f t="shared" si="34"/>
        <v>4700</v>
      </c>
      <c r="AE129" s="182"/>
      <c r="AF129" s="412"/>
      <c r="AG129" s="124"/>
      <c r="AH129" s="99"/>
      <c r="AI129" s="99"/>
    </row>
    <row r="130" spans="1:35" s="467" customFormat="1" ht="96.75" customHeight="1" thickBot="1" x14ac:dyDescent="0.3">
      <c r="A130" s="447" t="s">
        <v>102</v>
      </c>
      <c r="B130" s="407" t="s">
        <v>504</v>
      </c>
      <c r="C130" s="397" t="s">
        <v>590</v>
      </c>
      <c r="D130" s="408" t="s">
        <v>566</v>
      </c>
      <c r="E130" s="445">
        <v>520</v>
      </c>
      <c r="F130" s="415">
        <v>23.5</v>
      </c>
      <c r="G130" s="454">
        <f t="shared" si="37"/>
        <v>12220</v>
      </c>
      <c r="H130" s="536">
        <v>520</v>
      </c>
      <c r="I130" s="537">
        <v>23.5</v>
      </c>
      <c r="J130" s="538">
        <f t="shared" si="38"/>
        <v>12220</v>
      </c>
      <c r="K130" s="224"/>
      <c r="L130" s="130"/>
      <c r="M130" s="225"/>
      <c r="N130" s="129"/>
      <c r="O130" s="130"/>
      <c r="P130" s="225"/>
      <c r="Q130" s="224"/>
      <c r="R130" s="130"/>
      <c r="S130" s="225"/>
      <c r="T130" s="129"/>
      <c r="U130" s="130"/>
      <c r="V130" s="225"/>
      <c r="W130" s="224"/>
      <c r="X130" s="130"/>
      <c r="Y130" s="225"/>
      <c r="Z130" s="129"/>
      <c r="AA130" s="130"/>
      <c r="AB130" s="225"/>
      <c r="AC130" s="120">
        <f t="shared" si="26"/>
        <v>12220</v>
      </c>
      <c r="AD130" s="121">
        <f t="shared" si="34"/>
        <v>12220</v>
      </c>
      <c r="AE130" s="182"/>
      <c r="AF130" s="412"/>
      <c r="AG130" s="124"/>
      <c r="AH130" s="99"/>
      <c r="AI130" s="99"/>
    </row>
    <row r="131" spans="1:35" s="467" customFormat="1" ht="88.5" customHeight="1" thickBot="1" x14ac:dyDescent="0.3">
      <c r="A131" s="447" t="s">
        <v>102</v>
      </c>
      <c r="B131" s="407" t="s">
        <v>591</v>
      </c>
      <c r="C131" s="397" t="s">
        <v>683</v>
      </c>
      <c r="D131" s="408" t="s">
        <v>566</v>
      </c>
      <c r="E131" s="445">
        <v>360</v>
      </c>
      <c r="F131" s="415">
        <v>23.5</v>
      </c>
      <c r="G131" s="454">
        <f t="shared" si="37"/>
        <v>8460</v>
      </c>
      <c r="H131" s="536">
        <v>360</v>
      </c>
      <c r="I131" s="537">
        <v>23.5</v>
      </c>
      <c r="J131" s="538">
        <f t="shared" si="38"/>
        <v>8460</v>
      </c>
      <c r="K131" s="224"/>
      <c r="L131" s="130"/>
      <c r="M131" s="225"/>
      <c r="N131" s="129"/>
      <c r="O131" s="130"/>
      <c r="P131" s="225"/>
      <c r="Q131" s="224"/>
      <c r="R131" s="130"/>
      <c r="S131" s="225"/>
      <c r="T131" s="129"/>
      <c r="U131" s="130"/>
      <c r="V131" s="225"/>
      <c r="W131" s="224"/>
      <c r="X131" s="130"/>
      <c r="Y131" s="225"/>
      <c r="Z131" s="129"/>
      <c r="AA131" s="130"/>
      <c r="AB131" s="225"/>
      <c r="AC131" s="120">
        <f t="shared" si="26"/>
        <v>8460</v>
      </c>
      <c r="AD131" s="121">
        <f t="shared" si="34"/>
        <v>8460</v>
      </c>
      <c r="AE131" s="182"/>
      <c r="AF131" s="412"/>
      <c r="AG131" s="124"/>
      <c r="AH131" s="99"/>
      <c r="AI131" s="99"/>
    </row>
    <row r="132" spans="1:35" s="467" customFormat="1" ht="94.5" customHeight="1" thickBot="1" x14ac:dyDescent="0.3">
      <c r="A132" s="447" t="s">
        <v>102</v>
      </c>
      <c r="B132" s="407" t="s">
        <v>592</v>
      </c>
      <c r="C132" s="397" t="s">
        <v>593</v>
      </c>
      <c r="D132" s="408" t="s">
        <v>566</v>
      </c>
      <c r="E132" s="453">
        <v>320</v>
      </c>
      <c r="F132" s="415">
        <v>23.5</v>
      </c>
      <c r="G132" s="454">
        <f t="shared" si="37"/>
        <v>7520</v>
      </c>
      <c r="H132" s="536">
        <v>320</v>
      </c>
      <c r="I132" s="537">
        <v>23.5</v>
      </c>
      <c r="J132" s="538">
        <f t="shared" si="38"/>
        <v>7520</v>
      </c>
      <c r="K132" s="224"/>
      <c r="L132" s="130"/>
      <c r="M132" s="225"/>
      <c r="N132" s="129"/>
      <c r="O132" s="130"/>
      <c r="P132" s="225"/>
      <c r="Q132" s="224"/>
      <c r="R132" s="130"/>
      <c r="S132" s="225"/>
      <c r="T132" s="129"/>
      <c r="U132" s="130"/>
      <c r="V132" s="225"/>
      <c r="W132" s="224"/>
      <c r="X132" s="130"/>
      <c r="Y132" s="225"/>
      <c r="Z132" s="129"/>
      <c r="AA132" s="130"/>
      <c r="AB132" s="225"/>
      <c r="AC132" s="120">
        <f t="shared" si="26"/>
        <v>7520</v>
      </c>
      <c r="AD132" s="121">
        <f t="shared" si="34"/>
        <v>7520</v>
      </c>
      <c r="AE132" s="182"/>
      <c r="AF132" s="412"/>
      <c r="AG132" s="124"/>
      <c r="AH132" s="99"/>
      <c r="AI132" s="99"/>
    </row>
    <row r="133" spans="1:35" s="467" customFormat="1" ht="93" customHeight="1" thickBot="1" x14ac:dyDescent="0.3">
      <c r="A133" s="447" t="s">
        <v>102</v>
      </c>
      <c r="B133" s="407" t="s">
        <v>594</v>
      </c>
      <c r="C133" s="397" t="s">
        <v>595</v>
      </c>
      <c r="D133" s="418" t="s">
        <v>566</v>
      </c>
      <c r="E133" s="418">
        <v>1280</v>
      </c>
      <c r="F133" s="418">
        <v>23.5</v>
      </c>
      <c r="G133" s="418">
        <f t="shared" si="37"/>
        <v>30080</v>
      </c>
      <c r="H133" s="129">
        <v>1280</v>
      </c>
      <c r="I133" s="130">
        <v>23.5</v>
      </c>
      <c r="J133" s="225">
        <f t="shared" si="38"/>
        <v>30080</v>
      </c>
      <c r="K133" s="224"/>
      <c r="L133" s="130"/>
      <c r="M133" s="225"/>
      <c r="N133" s="129"/>
      <c r="O133" s="130"/>
      <c r="P133" s="225"/>
      <c r="Q133" s="224"/>
      <c r="R133" s="130"/>
      <c r="S133" s="225"/>
      <c r="T133" s="129"/>
      <c r="U133" s="130"/>
      <c r="V133" s="225"/>
      <c r="W133" s="224"/>
      <c r="X133" s="130"/>
      <c r="Y133" s="225"/>
      <c r="Z133" s="129"/>
      <c r="AA133" s="130"/>
      <c r="AB133" s="225"/>
      <c r="AC133" s="120">
        <f t="shared" si="26"/>
        <v>30080</v>
      </c>
      <c r="AD133" s="121">
        <f t="shared" si="34"/>
        <v>30080</v>
      </c>
      <c r="AE133" s="182"/>
      <c r="AF133" s="412"/>
      <c r="AG133" s="124"/>
      <c r="AH133" s="99"/>
      <c r="AI133" s="99"/>
    </row>
    <row r="134" spans="1:35" s="467" customFormat="1" ht="91.5" customHeight="1" thickBot="1" x14ac:dyDescent="0.3">
      <c r="A134" s="447" t="s">
        <v>102</v>
      </c>
      <c r="B134" s="407" t="s">
        <v>596</v>
      </c>
      <c r="C134" s="397" t="s">
        <v>597</v>
      </c>
      <c r="D134" s="418" t="s">
        <v>566</v>
      </c>
      <c r="E134" s="418">
        <v>1000</v>
      </c>
      <c r="F134" s="418">
        <v>23.5</v>
      </c>
      <c r="G134" s="418">
        <f t="shared" si="37"/>
        <v>23500</v>
      </c>
      <c r="H134" s="129">
        <v>1000</v>
      </c>
      <c r="I134" s="130">
        <v>23.5</v>
      </c>
      <c r="J134" s="225">
        <f t="shared" si="38"/>
        <v>23500</v>
      </c>
      <c r="K134" s="224"/>
      <c r="L134" s="130"/>
      <c r="M134" s="225"/>
      <c r="N134" s="129"/>
      <c r="O134" s="130"/>
      <c r="P134" s="225"/>
      <c r="Q134" s="224"/>
      <c r="R134" s="130"/>
      <c r="S134" s="225"/>
      <c r="T134" s="129"/>
      <c r="U134" s="130"/>
      <c r="V134" s="225"/>
      <c r="W134" s="224"/>
      <c r="X134" s="130"/>
      <c r="Y134" s="225"/>
      <c r="Z134" s="129"/>
      <c r="AA134" s="130"/>
      <c r="AB134" s="225"/>
      <c r="AC134" s="120">
        <f t="shared" si="26"/>
        <v>23500</v>
      </c>
      <c r="AD134" s="121">
        <f t="shared" si="34"/>
        <v>23500</v>
      </c>
      <c r="AE134" s="182"/>
      <c r="AF134" s="412"/>
      <c r="AG134" s="124"/>
      <c r="AH134" s="99"/>
      <c r="AI134" s="99"/>
    </row>
    <row r="135" spans="1:35" s="467" customFormat="1" ht="93.75" customHeight="1" thickBot="1" x14ac:dyDescent="0.3">
      <c r="A135" s="447" t="s">
        <v>102</v>
      </c>
      <c r="B135" s="407" t="s">
        <v>598</v>
      </c>
      <c r="C135" s="397" t="s">
        <v>599</v>
      </c>
      <c r="D135" s="418" t="s">
        <v>566</v>
      </c>
      <c r="E135" s="418">
        <v>1240</v>
      </c>
      <c r="F135" s="418">
        <v>23.5</v>
      </c>
      <c r="G135" s="418">
        <f t="shared" si="37"/>
        <v>29140</v>
      </c>
      <c r="H135" s="129">
        <v>1240</v>
      </c>
      <c r="I135" s="130">
        <v>23.5</v>
      </c>
      <c r="J135" s="225">
        <f t="shared" si="38"/>
        <v>29140</v>
      </c>
      <c r="K135" s="224"/>
      <c r="L135" s="130"/>
      <c r="M135" s="225"/>
      <c r="N135" s="129"/>
      <c r="O135" s="130"/>
      <c r="P135" s="225"/>
      <c r="Q135" s="224"/>
      <c r="R135" s="130"/>
      <c r="S135" s="225"/>
      <c r="T135" s="129"/>
      <c r="U135" s="130"/>
      <c r="V135" s="225"/>
      <c r="W135" s="224"/>
      <c r="X135" s="130"/>
      <c r="Y135" s="225"/>
      <c r="Z135" s="129"/>
      <c r="AA135" s="130"/>
      <c r="AB135" s="225"/>
      <c r="AC135" s="120">
        <f t="shared" si="26"/>
        <v>29140</v>
      </c>
      <c r="AD135" s="121">
        <f t="shared" si="34"/>
        <v>29140</v>
      </c>
      <c r="AE135" s="182"/>
      <c r="AF135" s="412"/>
      <c r="AG135" s="124"/>
      <c r="AH135" s="99"/>
      <c r="AI135" s="99"/>
    </row>
    <row r="136" spans="1:35" s="467" customFormat="1" ht="91.5" customHeight="1" thickBot="1" x14ac:dyDescent="0.3">
      <c r="A136" s="447" t="s">
        <v>102</v>
      </c>
      <c r="B136" s="407" t="s">
        <v>600</v>
      </c>
      <c r="C136" s="397" t="s">
        <v>601</v>
      </c>
      <c r="D136" s="418" t="s">
        <v>566</v>
      </c>
      <c r="E136" s="418">
        <v>1200</v>
      </c>
      <c r="F136" s="418">
        <v>23.5</v>
      </c>
      <c r="G136" s="418">
        <f t="shared" si="37"/>
        <v>28200</v>
      </c>
      <c r="H136" s="536">
        <v>1200</v>
      </c>
      <c r="I136" s="537">
        <v>23.5</v>
      </c>
      <c r="J136" s="538">
        <f t="shared" si="38"/>
        <v>28200</v>
      </c>
      <c r="K136" s="224"/>
      <c r="L136" s="130"/>
      <c r="M136" s="225"/>
      <c r="N136" s="129"/>
      <c r="O136" s="130"/>
      <c r="P136" s="225"/>
      <c r="Q136" s="224"/>
      <c r="R136" s="130"/>
      <c r="S136" s="225"/>
      <c r="T136" s="129"/>
      <c r="U136" s="130"/>
      <c r="V136" s="225"/>
      <c r="W136" s="224"/>
      <c r="X136" s="130"/>
      <c r="Y136" s="225"/>
      <c r="Z136" s="129"/>
      <c r="AA136" s="130"/>
      <c r="AB136" s="225"/>
      <c r="AC136" s="120">
        <f t="shared" si="26"/>
        <v>28200</v>
      </c>
      <c r="AD136" s="121">
        <f t="shared" si="34"/>
        <v>28200</v>
      </c>
      <c r="AE136" s="182"/>
      <c r="AF136" s="412"/>
      <c r="AG136" s="124"/>
      <c r="AH136" s="99"/>
      <c r="AI136" s="99"/>
    </row>
    <row r="137" spans="1:35" s="467" customFormat="1" ht="93.75" customHeight="1" thickBot="1" x14ac:dyDescent="0.3">
      <c r="A137" s="447" t="s">
        <v>102</v>
      </c>
      <c r="B137" s="407" t="s">
        <v>602</v>
      </c>
      <c r="C137" s="397" t="s">
        <v>358</v>
      </c>
      <c r="D137" s="418" t="s">
        <v>566</v>
      </c>
      <c r="E137" s="418">
        <v>400</v>
      </c>
      <c r="F137" s="418">
        <v>23.5</v>
      </c>
      <c r="G137" s="418">
        <f t="shared" si="37"/>
        <v>9400</v>
      </c>
      <c r="H137" s="562">
        <v>400</v>
      </c>
      <c r="I137" s="563">
        <v>28.5</v>
      </c>
      <c r="J137" s="564">
        <f t="shared" si="38"/>
        <v>11400</v>
      </c>
      <c r="K137" s="224"/>
      <c r="L137" s="130"/>
      <c r="M137" s="225"/>
      <c r="N137" s="129"/>
      <c r="O137" s="130"/>
      <c r="P137" s="225"/>
      <c r="Q137" s="224"/>
      <c r="R137" s="130"/>
      <c r="S137" s="225"/>
      <c r="T137" s="129"/>
      <c r="U137" s="130"/>
      <c r="V137" s="225"/>
      <c r="W137" s="224"/>
      <c r="X137" s="130"/>
      <c r="Y137" s="225"/>
      <c r="Z137" s="129"/>
      <c r="AA137" s="130"/>
      <c r="AB137" s="225"/>
      <c r="AC137" s="120">
        <f t="shared" si="26"/>
        <v>9400</v>
      </c>
      <c r="AD137" s="121">
        <f t="shared" si="34"/>
        <v>11400</v>
      </c>
      <c r="AE137" s="182"/>
      <c r="AF137" s="412"/>
      <c r="AG137" s="124"/>
      <c r="AH137" s="99"/>
      <c r="AI137" s="99"/>
    </row>
    <row r="138" spans="1:35" ht="15.75" customHeight="1" x14ac:dyDescent="0.25">
      <c r="A138" s="100" t="s">
        <v>99</v>
      </c>
      <c r="B138" s="101" t="s">
        <v>149</v>
      </c>
      <c r="C138" s="102" t="s">
        <v>150</v>
      </c>
      <c r="D138" s="103"/>
      <c r="E138" s="104">
        <f t="shared" ref="E138:AB138" si="39">SUM(E139:E141)</f>
        <v>0</v>
      </c>
      <c r="F138" s="105">
        <f t="shared" si="39"/>
        <v>0</v>
      </c>
      <c r="G138" s="106">
        <f t="shared" si="39"/>
        <v>0</v>
      </c>
      <c r="H138" s="104">
        <f t="shared" si="39"/>
        <v>0</v>
      </c>
      <c r="I138" s="105">
        <f t="shared" si="39"/>
        <v>0</v>
      </c>
      <c r="J138" s="137">
        <f t="shared" si="39"/>
        <v>0</v>
      </c>
      <c r="K138" s="202">
        <f t="shared" si="39"/>
        <v>0</v>
      </c>
      <c r="L138" s="105">
        <f t="shared" si="39"/>
        <v>0</v>
      </c>
      <c r="M138" s="137">
        <f t="shared" si="39"/>
        <v>0</v>
      </c>
      <c r="N138" s="104">
        <f t="shared" si="39"/>
        <v>0</v>
      </c>
      <c r="O138" s="105">
        <f t="shared" si="39"/>
        <v>0</v>
      </c>
      <c r="P138" s="137">
        <f t="shared" si="39"/>
        <v>0</v>
      </c>
      <c r="Q138" s="202">
        <f t="shared" si="39"/>
        <v>0</v>
      </c>
      <c r="R138" s="105">
        <f t="shared" si="39"/>
        <v>0</v>
      </c>
      <c r="S138" s="137">
        <f t="shared" si="39"/>
        <v>0</v>
      </c>
      <c r="T138" s="104">
        <f t="shared" si="39"/>
        <v>0</v>
      </c>
      <c r="U138" s="105">
        <f t="shared" si="39"/>
        <v>0</v>
      </c>
      <c r="V138" s="137">
        <f t="shared" si="39"/>
        <v>0</v>
      </c>
      <c r="W138" s="202">
        <f t="shared" si="39"/>
        <v>0</v>
      </c>
      <c r="X138" s="105">
        <f t="shared" si="39"/>
        <v>0</v>
      </c>
      <c r="Y138" s="137">
        <f t="shared" si="39"/>
        <v>0</v>
      </c>
      <c r="Z138" s="104">
        <f t="shared" si="39"/>
        <v>0</v>
      </c>
      <c r="AA138" s="105">
        <f t="shared" si="39"/>
        <v>0</v>
      </c>
      <c r="AB138" s="137">
        <f t="shared" si="39"/>
        <v>0</v>
      </c>
      <c r="AC138" s="107">
        <f t="shared" si="26"/>
        <v>0</v>
      </c>
      <c r="AD138" s="108">
        <f t="shared" si="34"/>
        <v>0</v>
      </c>
      <c r="AE138" s="108">
        <f t="shared" ref="AE138:AE152" si="40">AC138-AD138</f>
        <v>0</v>
      </c>
      <c r="AF138" s="147" t="e">
        <f t="shared" ref="AF138:AF152" si="41">AE138/AC138</f>
        <v>#DIV/0!</v>
      </c>
      <c r="AG138" s="148"/>
      <c r="AH138" s="112"/>
      <c r="AI138" s="112"/>
    </row>
    <row r="139" spans="1:35" ht="30" customHeight="1" x14ac:dyDescent="0.25">
      <c r="A139" s="113" t="s">
        <v>102</v>
      </c>
      <c r="B139" s="114" t="s">
        <v>103</v>
      </c>
      <c r="C139" s="115" t="s">
        <v>151</v>
      </c>
      <c r="D139" s="116" t="s">
        <v>146</v>
      </c>
      <c r="E139" s="117"/>
      <c r="F139" s="118"/>
      <c r="G139" s="119">
        <f>E139*F139</f>
        <v>0</v>
      </c>
      <c r="H139" s="117"/>
      <c r="I139" s="118"/>
      <c r="J139" s="138">
        <f>H139*I139</f>
        <v>0</v>
      </c>
      <c r="K139" s="203"/>
      <c r="L139" s="118"/>
      <c r="M139" s="138">
        <f>K139*L139</f>
        <v>0</v>
      </c>
      <c r="N139" s="117"/>
      <c r="O139" s="118"/>
      <c r="P139" s="138">
        <f>N139*O139</f>
        <v>0</v>
      </c>
      <c r="Q139" s="203"/>
      <c r="R139" s="118"/>
      <c r="S139" s="138">
        <f>Q139*R139</f>
        <v>0</v>
      </c>
      <c r="T139" s="117"/>
      <c r="U139" s="118"/>
      <c r="V139" s="138">
        <f>T139*U139</f>
        <v>0</v>
      </c>
      <c r="W139" s="203"/>
      <c r="X139" s="118"/>
      <c r="Y139" s="138">
        <f>W139*X139</f>
        <v>0</v>
      </c>
      <c r="Z139" s="117"/>
      <c r="AA139" s="118"/>
      <c r="AB139" s="138">
        <f>Z139*AA139</f>
        <v>0</v>
      </c>
      <c r="AC139" s="120">
        <f t="shared" si="26"/>
        <v>0</v>
      </c>
      <c r="AD139" s="121">
        <f t="shared" si="34"/>
        <v>0</v>
      </c>
      <c r="AE139" s="180">
        <f t="shared" si="40"/>
        <v>0</v>
      </c>
      <c r="AF139" s="123" t="e">
        <f t="shared" si="41"/>
        <v>#DIV/0!</v>
      </c>
      <c r="AG139" s="124"/>
      <c r="AH139" s="99"/>
      <c r="AI139" s="99"/>
    </row>
    <row r="140" spans="1:35" ht="30" customHeight="1" x14ac:dyDescent="0.25">
      <c r="A140" s="113" t="s">
        <v>102</v>
      </c>
      <c r="B140" s="114" t="s">
        <v>106</v>
      </c>
      <c r="C140" s="115" t="s">
        <v>151</v>
      </c>
      <c r="D140" s="116" t="s">
        <v>146</v>
      </c>
      <c r="E140" s="117"/>
      <c r="F140" s="118"/>
      <c r="G140" s="119">
        <f>E140*F140</f>
        <v>0</v>
      </c>
      <c r="H140" s="117"/>
      <c r="I140" s="118"/>
      <c r="J140" s="138">
        <f>H140*I140</f>
        <v>0</v>
      </c>
      <c r="K140" s="203"/>
      <c r="L140" s="118"/>
      <c r="M140" s="138">
        <f>K140*L140</f>
        <v>0</v>
      </c>
      <c r="N140" s="117"/>
      <c r="O140" s="118"/>
      <c r="P140" s="138">
        <f>N140*O140</f>
        <v>0</v>
      </c>
      <c r="Q140" s="203"/>
      <c r="R140" s="118"/>
      <c r="S140" s="138">
        <f>Q140*R140</f>
        <v>0</v>
      </c>
      <c r="T140" s="117"/>
      <c r="U140" s="118"/>
      <c r="V140" s="138">
        <f>T140*U140</f>
        <v>0</v>
      </c>
      <c r="W140" s="203"/>
      <c r="X140" s="118"/>
      <c r="Y140" s="138">
        <f>W140*X140</f>
        <v>0</v>
      </c>
      <c r="Z140" s="117"/>
      <c r="AA140" s="118"/>
      <c r="AB140" s="138">
        <f>Z140*AA140</f>
        <v>0</v>
      </c>
      <c r="AC140" s="120">
        <f t="shared" si="26"/>
        <v>0</v>
      </c>
      <c r="AD140" s="121">
        <f t="shared" si="34"/>
        <v>0</v>
      </c>
      <c r="AE140" s="180">
        <f t="shared" si="40"/>
        <v>0</v>
      </c>
      <c r="AF140" s="123" t="e">
        <f t="shared" si="41"/>
        <v>#DIV/0!</v>
      </c>
      <c r="AG140" s="124"/>
      <c r="AH140" s="99"/>
      <c r="AI140" s="99"/>
    </row>
    <row r="141" spans="1:35" ht="30" customHeight="1" thickBot="1" x14ac:dyDescent="0.3">
      <c r="A141" s="125" t="s">
        <v>102</v>
      </c>
      <c r="B141" s="126" t="s">
        <v>107</v>
      </c>
      <c r="C141" s="127" t="s">
        <v>151</v>
      </c>
      <c r="D141" s="128" t="s">
        <v>146</v>
      </c>
      <c r="E141" s="129"/>
      <c r="F141" s="130"/>
      <c r="G141" s="131">
        <f>E141*F141</f>
        <v>0</v>
      </c>
      <c r="H141" s="143"/>
      <c r="I141" s="144"/>
      <c r="J141" s="146">
        <f>H141*I141</f>
        <v>0</v>
      </c>
      <c r="K141" s="224"/>
      <c r="L141" s="130"/>
      <c r="M141" s="225">
        <f>K141*L141</f>
        <v>0</v>
      </c>
      <c r="N141" s="129"/>
      <c r="O141" s="130"/>
      <c r="P141" s="225">
        <f>N141*O141</f>
        <v>0</v>
      </c>
      <c r="Q141" s="224"/>
      <c r="R141" s="130"/>
      <c r="S141" s="225">
        <f>Q141*R141</f>
        <v>0</v>
      </c>
      <c r="T141" s="129"/>
      <c r="U141" s="130"/>
      <c r="V141" s="225">
        <f>T141*U141</f>
        <v>0</v>
      </c>
      <c r="W141" s="224"/>
      <c r="X141" s="130"/>
      <c r="Y141" s="225">
        <f>W141*X141</f>
        <v>0</v>
      </c>
      <c r="Z141" s="129"/>
      <c r="AA141" s="130"/>
      <c r="AB141" s="225">
        <f>Z141*AA141</f>
        <v>0</v>
      </c>
      <c r="AC141" s="132">
        <f t="shared" si="26"/>
        <v>0</v>
      </c>
      <c r="AD141" s="133">
        <f t="shared" si="34"/>
        <v>0</v>
      </c>
      <c r="AE141" s="182">
        <f t="shared" si="40"/>
        <v>0</v>
      </c>
      <c r="AF141" s="123" t="e">
        <f t="shared" si="41"/>
        <v>#DIV/0!</v>
      </c>
      <c r="AG141" s="124"/>
      <c r="AH141" s="99"/>
      <c r="AI141" s="99"/>
    </row>
    <row r="142" spans="1:35" ht="15.75" customHeight="1" x14ac:dyDescent="0.25">
      <c r="A142" s="100" t="s">
        <v>99</v>
      </c>
      <c r="B142" s="101" t="s">
        <v>152</v>
      </c>
      <c r="C142" s="102" t="s">
        <v>153</v>
      </c>
      <c r="D142" s="103"/>
      <c r="E142" s="104">
        <f t="shared" ref="E142:AB142" si="42">SUM(E143:E145)</f>
        <v>0</v>
      </c>
      <c r="F142" s="105">
        <f t="shared" si="42"/>
        <v>0</v>
      </c>
      <c r="G142" s="106">
        <f t="shared" si="42"/>
        <v>0</v>
      </c>
      <c r="H142" s="104">
        <f t="shared" si="42"/>
        <v>0</v>
      </c>
      <c r="I142" s="105">
        <f t="shared" si="42"/>
        <v>0</v>
      </c>
      <c r="J142" s="137">
        <f t="shared" si="42"/>
        <v>0</v>
      </c>
      <c r="K142" s="202">
        <f t="shared" si="42"/>
        <v>0</v>
      </c>
      <c r="L142" s="105">
        <f t="shared" si="42"/>
        <v>0</v>
      </c>
      <c r="M142" s="137">
        <f t="shared" si="42"/>
        <v>0</v>
      </c>
      <c r="N142" s="104">
        <f t="shared" si="42"/>
        <v>0</v>
      </c>
      <c r="O142" s="105">
        <f t="shared" si="42"/>
        <v>0</v>
      </c>
      <c r="P142" s="137">
        <f t="shared" si="42"/>
        <v>0</v>
      </c>
      <c r="Q142" s="202">
        <f t="shared" si="42"/>
        <v>0</v>
      </c>
      <c r="R142" s="105">
        <f t="shared" si="42"/>
        <v>0</v>
      </c>
      <c r="S142" s="137">
        <f t="shared" si="42"/>
        <v>0</v>
      </c>
      <c r="T142" s="104">
        <f t="shared" si="42"/>
        <v>0</v>
      </c>
      <c r="U142" s="105">
        <f t="shared" si="42"/>
        <v>0</v>
      </c>
      <c r="V142" s="137">
        <f t="shared" si="42"/>
        <v>0</v>
      </c>
      <c r="W142" s="202">
        <f t="shared" si="42"/>
        <v>0</v>
      </c>
      <c r="X142" s="105">
        <f t="shared" si="42"/>
        <v>0</v>
      </c>
      <c r="Y142" s="137">
        <f t="shared" si="42"/>
        <v>0</v>
      </c>
      <c r="Z142" s="104">
        <f t="shared" si="42"/>
        <v>0</v>
      </c>
      <c r="AA142" s="105">
        <f t="shared" si="42"/>
        <v>0</v>
      </c>
      <c r="AB142" s="137">
        <f t="shared" si="42"/>
        <v>0</v>
      </c>
      <c r="AC142" s="107">
        <f t="shared" si="26"/>
        <v>0</v>
      </c>
      <c r="AD142" s="108">
        <f t="shared" si="34"/>
        <v>0</v>
      </c>
      <c r="AE142" s="108">
        <f t="shared" si="40"/>
        <v>0</v>
      </c>
      <c r="AF142" s="147" t="e">
        <f t="shared" si="41"/>
        <v>#DIV/0!</v>
      </c>
      <c r="AG142" s="148"/>
      <c r="AH142" s="112"/>
      <c r="AI142" s="112"/>
    </row>
    <row r="143" spans="1:35" ht="30" customHeight="1" x14ac:dyDescent="0.25">
      <c r="A143" s="113" t="s">
        <v>102</v>
      </c>
      <c r="B143" s="114" t="s">
        <v>103</v>
      </c>
      <c r="C143" s="115" t="s">
        <v>151</v>
      </c>
      <c r="D143" s="116" t="s">
        <v>146</v>
      </c>
      <c r="E143" s="117"/>
      <c r="F143" s="118"/>
      <c r="G143" s="119">
        <f>E143*F143</f>
        <v>0</v>
      </c>
      <c r="H143" s="117"/>
      <c r="I143" s="118"/>
      <c r="J143" s="138">
        <f>H143*I143</f>
        <v>0</v>
      </c>
      <c r="K143" s="203"/>
      <c r="L143" s="118"/>
      <c r="M143" s="138">
        <f>K143*L143</f>
        <v>0</v>
      </c>
      <c r="N143" s="117"/>
      <c r="O143" s="118"/>
      <c r="P143" s="138">
        <f>N143*O143</f>
        <v>0</v>
      </c>
      <c r="Q143" s="203"/>
      <c r="R143" s="118"/>
      <c r="S143" s="138">
        <f>Q143*R143</f>
        <v>0</v>
      </c>
      <c r="T143" s="117"/>
      <c r="U143" s="118"/>
      <c r="V143" s="138">
        <f>T143*U143</f>
        <v>0</v>
      </c>
      <c r="W143" s="203"/>
      <c r="X143" s="118"/>
      <c r="Y143" s="138">
        <f>W143*X143</f>
        <v>0</v>
      </c>
      <c r="Z143" s="117"/>
      <c r="AA143" s="118"/>
      <c r="AB143" s="138">
        <f>Z143*AA143</f>
        <v>0</v>
      </c>
      <c r="AC143" s="120">
        <f t="shared" si="26"/>
        <v>0</v>
      </c>
      <c r="AD143" s="121">
        <f t="shared" si="34"/>
        <v>0</v>
      </c>
      <c r="AE143" s="180">
        <f t="shared" si="40"/>
        <v>0</v>
      </c>
      <c r="AF143" s="123" t="e">
        <f t="shared" si="41"/>
        <v>#DIV/0!</v>
      </c>
      <c r="AG143" s="124"/>
      <c r="AH143" s="99"/>
      <c r="AI143" s="99"/>
    </row>
    <row r="144" spans="1:35" ht="30" customHeight="1" x14ac:dyDescent="0.25">
      <c r="A144" s="113" t="s">
        <v>102</v>
      </c>
      <c r="B144" s="114" t="s">
        <v>106</v>
      </c>
      <c r="C144" s="115" t="s">
        <v>151</v>
      </c>
      <c r="D144" s="116" t="s">
        <v>146</v>
      </c>
      <c r="E144" s="117"/>
      <c r="F144" s="118"/>
      <c r="G144" s="119">
        <f>E144*F144</f>
        <v>0</v>
      </c>
      <c r="H144" s="117"/>
      <c r="I144" s="118"/>
      <c r="J144" s="138">
        <f>H144*I144</f>
        <v>0</v>
      </c>
      <c r="K144" s="203"/>
      <c r="L144" s="118"/>
      <c r="M144" s="138">
        <f>K144*L144</f>
        <v>0</v>
      </c>
      <c r="N144" s="117"/>
      <c r="O144" s="118"/>
      <c r="P144" s="138">
        <f>N144*O144</f>
        <v>0</v>
      </c>
      <c r="Q144" s="203"/>
      <c r="R144" s="118"/>
      <c r="S144" s="138">
        <f>Q144*R144</f>
        <v>0</v>
      </c>
      <c r="T144" s="117"/>
      <c r="U144" s="118"/>
      <c r="V144" s="138">
        <f>T144*U144</f>
        <v>0</v>
      </c>
      <c r="W144" s="203"/>
      <c r="X144" s="118"/>
      <c r="Y144" s="138">
        <f>W144*X144</f>
        <v>0</v>
      </c>
      <c r="Z144" s="117"/>
      <c r="AA144" s="118"/>
      <c r="AB144" s="138">
        <f>Z144*AA144</f>
        <v>0</v>
      </c>
      <c r="AC144" s="120">
        <f t="shared" si="26"/>
        <v>0</v>
      </c>
      <c r="AD144" s="121">
        <f t="shared" si="34"/>
        <v>0</v>
      </c>
      <c r="AE144" s="180">
        <f t="shared" si="40"/>
        <v>0</v>
      </c>
      <c r="AF144" s="123" t="e">
        <f t="shared" si="41"/>
        <v>#DIV/0!</v>
      </c>
      <c r="AG144" s="124"/>
      <c r="AH144" s="99"/>
      <c r="AI144" s="99"/>
    </row>
    <row r="145" spans="1:35" ht="30" customHeight="1" thickBot="1" x14ac:dyDescent="0.3">
      <c r="A145" s="125" t="s">
        <v>102</v>
      </c>
      <c r="B145" s="126" t="s">
        <v>107</v>
      </c>
      <c r="C145" s="127" t="s">
        <v>151</v>
      </c>
      <c r="D145" s="128" t="s">
        <v>146</v>
      </c>
      <c r="E145" s="129"/>
      <c r="F145" s="130"/>
      <c r="G145" s="131">
        <f>E145*F145</f>
        <v>0</v>
      </c>
      <c r="H145" s="143"/>
      <c r="I145" s="144"/>
      <c r="J145" s="146">
        <f>H145*I145</f>
        <v>0</v>
      </c>
      <c r="K145" s="224"/>
      <c r="L145" s="130"/>
      <c r="M145" s="225">
        <f>K145*L145</f>
        <v>0</v>
      </c>
      <c r="N145" s="129"/>
      <c r="O145" s="130"/>
      <c r="P145" s="225">
        <f>N145*O145</f>
        <v>0</v>
      </c>
      <c r="Q145" s="224"/>
      <c r="R145" s="130"/>
      <c r="S145" s="225">
        <f>Q145*R145</f>
        <v>0</v>
      </c>
      <c r="T145" s="129"/>
      <c r="U145" s="130"/>
      <c r="V145" s="225">
        <f>T145*U145</f>
        <v>0</v>
      </c>
      <c r="W145" s="224"/>
      <c r="X145" s="130"/>
      <c r="Y145" s="225">
        <f>W145*X145</f>
        <v>0</v>
      </c>
      <c r="Z145" s="129"/>
      <c r="AA145" s="130"/>
      <c r="AB145" s="225">
        <f>Z145*AA145</f>
        <v>0</v>
      </c>
      <c r="AC145" s="132">
        <f t="shared" si="26"/>
        <v>0</v>
      </c>
      <c r="AD145" s="133">
        <f t="shared" si="34"/>
        <v>0</v>
      </c>
      <c r="AE145" s="182">
        <f t="shared" si="40"/>
        <v>0</v>
      </c>
      <c r="AF145" s="149" t="e">
        <f t="shared" si="41"/>
        <v>#DIV/0!</v>
      </c>
      <c r="AG145" s="150"/>
      <c r="AH145" s="99"/>
      <c r="AI145" s="99"/>
    </row>
    <row r="146" spans="1:35" ht="15" customHeight="1" thickBot="1" x14ac:dyDescent="0.3">
      <c r="A146" s="184" t="s">
        <v>154</v>
      </c>
      <c r="B146" s="185"/>
      <c r="C146" s="186"/>
      <c r="D146" s="187"/>
      <c r="E146" s="188">
        <f t="shared" ref="E146:AD146" si="43">E142+E138+E98+E72+E61</f>
        <v>18198</v>
      </c>
      <c r="F146" s="189">
        <f t="shared" si="43"/>
        <v>50241.05</v>
      </c>
      <c r="G146" s="190">
        <f t="shared" si="43"/>
        <v>1164644</v>
      </c>
      <c r="H146" s="155">
        <f t="shared" si="43"/>
        <v>18198</v>
      </c>
      <c r="I146" s="157">
        <f t="shared" si="43"/>
        <v>51985.090010681</v>
      </c>
      <c r="J146" s="205">
        <f t="shared" si="43"/>
        <v>1176633.9999990999</v>
      </c>
      <c r="K146" s="191">
        <f t="shared" si="43"/>
        <v>0</v>
      </c>
      <c r="L146" s="189">
        <f t="shared" si="43"/>
        <v>0</v>
      </c>
      <c r="M146" s="192">
        <f t="shared" si="43"/>
        <v>0</v>
      </c>
      <c r="N146" s="188">
        <f t="shared" si="43"/>
        <v>0</v>
      </c>
      <c r="O146" s="189">
        <f t="shared" si="43"/>
        <v>0</v>
      </c>
      <c r="P146" s="192">
        <f t="shared" si="43"/>
        <v>0</v>
      </c>
      <c r="Q146" s="191">
        <f t="shared" si="43"/>
        <v>0</v>
      </c>
      <c r="R146" s="189">
        <f t="shared" si="43"/>
        <v>0</v>
      </c>
      <c r="S146" s="192">
        <f t="shared" si="43"/>
        <v>0</v>
      </c>
      <c r="T146" s="188">
        <f t="shared" si="43"/>
        <v>0</v>
      </c>
      <c r="U146" s="189">
        <f t="shared" si="43"/>
        <v>0</v>
      </c>
      <c r="V146" s="192">
        <f t="shared" si="43"/>
        <v>0</v>
      </c>
      <c r="W146" s="191">
        <f t="shared" si="43"/>
        <v>0</v>
      </c>
      <c r="X146" s="189">
        <f t="shared" si="43"/>
        <v>0</v>
      </c>
      <c r="Y146" s="192">
        <f t="shared" si="43"/>
        <v>0</v>
      </c>
      <c r="Z146" s="188">
        <f t="shared" si="43"/>
        <v>0</v>
      </c>
      <c r="AA146" s="189">
        <f t="shared" si="43"/>
        <v>0</v>
      </c>
      <c r="AB146" s="192">
        <f t="shared" si="43"/>
        <v>0</v>
      </c>
      <c r="AC146" s="155">
        <f t="shared" si="43"/>
        <v>1164644</v>
      </c>
      <c r="AD146" s="160">
        <f t="shared" si="43"/>
        <v>1176633.9999990999</v>
      </c>
      <c r="AE146" s="155">
        <f t="shared" si="40"/>
        <v>-11989.999999099877</v>
      </c>
      <c r="AF146" s="161">
        <f t="shared" si="41"/>
        <v>-1.0294991430084968E-2</v>
      </c>
      <c r="AG146" s="162"/>
      <c r="AH146" s="99"/>
      <c r="AI146" s="99"/>
    </row>
    <row r="147" spans="1:35" ht="15.75" customHeight="1" thickBot="1" x14ac:dyDescent="0.3">
      <c r="A147" s="208" t="s">
        <v>97</v>
      </c>
      <c r="B147" s="226" t="s">
        <v>23</v>
      </c>
      <c r="C147" s="165" t="s">
        <v>155</v>
      </c>
      <c r="D147" s="198"/>
      <c r="E147" s="89"/>
      <c r="F147" s="90"/>
      <c r="G147" s="90"/>
      <c r="H147" s="89"/>
      <c r="I147" s="90"/>
      <c r="J147" s="94"/>
      <c r="K147" s="90"/>
      <c r="L147" s="90"/>
      <c r="M147" s="94"/>
      <c r="N147" s="89"/>
      <c r="O147" s="90"/>
      <c r="P147" s="94"/>
      <c r="Q147" s="90"/>
      <c r="R147" s="90"/>
      <c r="S147" s="94"/>
      <c r="T147" s="89"/>
      <c r="U147" s="90"/>
      <c r="V147" s="94"/>
      <c r="W147" s="90"/>
      <c r="X147" s="90"/>
      <c r="Y147" s="94"/>
      <c r="Z147" s="89"/>
      <c r="AA147" s="90"/>
      <c r="AB147" s="94"/>
      <c r="AC147" s="227"/>
      <c r="AD147" s="227"/>
      <c r="AE147" s="228">
        <f t="shared" si="40"/>
        <v>0</v>
      </c>
      <c r="AF147" s="229" t="e">
        <f t="shared" si="41"/>
        <v>#DIV/0!</v>
      </c>
      <c r="AG147" s="230"/>
      <c r="AH147" s="99"/>
      <c r="AI147" s="99"/>
    </row>
    <row r="148" spans="1:35" ht="48" customHeight="1" x14ac:dyDescent="0.25">
      <c r="A148" s="100" t="s">
        <v>99</v>
      </c>
      <c r="B148" s="101" t="s">
        <v>156</v>
      </c>
      <c r="C148" s="170" t="s">
        <v>157</v>
      </c>
      <c r="D148" s="178"/>
      <c r="E148" s="199">
        <f t="shared" ref="E148:AB148" si="44">SUM(E149:E151)</f>
        <v>375</v>
      </c>
      <c r="F148" s="200">
        <f t="shared" si="44"/>
        <v>150</v>
      </c>
      <c r="G148" s="201">
        <f t="shared" si="44"/>
        <v>18750</v>
      </c>
      <c r="H148" s="104">
        <f t="shared" si="44"/>
        <v>375</v>
      </c>
      <c r="I148" s="105">
        <f t="shared" si="44"/>
        <v>150</v>
      </c>
      <c r="J148" s="137">
        <f t="shared" si="44"/>
        <v>18750</v>
      </c>
      <c r="K148" s="210">
        <f t="shared" si="44"/>
        <v>0</v>
      </c>
      <c r="L148" s="200">
        <f t="shared" si="44"/>
        <v>0</v>
      </c>
      <c r="M148" s="211">
        <f t="shared" si="44"/>
        <v>0</v>
      </c>
      <c r="N148" s="199">
        <f t="shared" si="44"/>
        <v>0</v>
      </c>
      <c r="O148" s="200">
        <f t="shared" si="44"/>
        <v>0</v>
      </c>
      <c r="P148" s="211">
        <f t="shared" si="44"/>
        <v>0</v>
      </c>
      <c r="Q148" s="210">
        <f t="shared" si="44"/>
        <v>0</v>
      </c>
      <c r="R148" s="200">
        <f t="shared" si="44"/>
        <v>0</v>
      </c>
      <c r="S148" s="211">
        <f t="shared" si="44"/>
        <v>0</v>
      </c>
      <c r="T148" s="199">
        <f t="shared" si="44"/>
        <v>0</v>
      </c>
      <c r="U148" s="200">
        <f t="shared" si="44"/>
        <v>0</v>
      </c>
      <c r="V148" s="211">
        <f t="shared" si="44"/>
        <v>0</v>
      </c>
      <c r="W148" s="210">
        <f t="shared" si="44"/>
        <v>0</v>
      </c>
      <c r="X148" s="200">
        <f t="shared" si="44"/>
        <v>0</v>
      </c>
      <c r="Y148" s="211">
        <f t="shared" si="44"/>
        <v>0</v>
      </c>
      <c r="Z148" s="199">
        <f t="shared" si="44"/>
        <v>0</v>
      </c>
      <c r="AA148" s="200">
        <f t="shared" si="44"/>
        <v>0</v>
      </c>
      <c r="AB148" s="211">
        <f t="shared" si="44"/>
        <v>0</v>
      </c>
      <c r="AC148" s="107">
        <f>G148+M148+S148+Y148</f>
        <v>18750</v>
      </c>
      <c r="AD148" s="108">
        <f>J148+P148+V148+AB148</f>
        <v>18750</v>
      </c>
      <c r="AE148" s="108">
        <f t="shared" si="40"/>
        <v>0</v>
      </c>
      <c r="AF148" s="147">
        <f t="shared" si="41"/>
        <v>0</v>
      </c>
      <c r="AG148" s="148"/>
      <c r="AH148" s="112"/>
      <c r="AI148" s="112"/>
    </row>
    <row r="149" spans="1:35" ht="36" customHeight="1" x14ac:dyDescent="0.25">
      <c r="A149" s="447" t="s">
        <v>102</v>
      </c>
      <c r="B149" s="414" t="s">
        <v>103</v>
      </c>
      <c r="C149" s="402" t="s">
        <v>603</v>
      </c>
      <c r="D149" s="444" t="s">
        <v>158</v>
      </c>
      <c r="E149" s="445">
        <v>125</v>
      </c>
      <c r="F149" s="418">
        <v>25</v>
      </c>
      <c r="G149" s="419">
        <f>E149*F149</f>
        <v>3125</v>
      </c>
      <c r="H149" s="117">
        <v>125</v>
      </c>
      <c r="I149" s="118">
        <v>25</v>
      </c>
      <c r="J149" s="138">
        <f>H149*I149</f>
        <v>3125</v>
      </c>
      <c r="K149" s="203"/>
      <c r="L149" s="118"/>
      <c r="M149" s="138">
        <f>K149*L149</f>
        <v>0</v>
      </c>
      <c r="N149" s="117"/>
      <c r="O149" s="118"/>
      <c r="P149" s="138">
        <f>N149*O149</f>
        <v>0</v>
      </c>
      <c r="Q149" s="203"/>
      <c r="R149" s="118"/>
      <c r="S149" s="138">
        <f>Q149*R149</f>
        <v>0</v>
      </c>
      <c r="T149" s="117"/>
      <c r="U149" s="118"/>
      <c r="V149" s="138">
        <f>T149*U149</f>
        <v>0</v>
      </c>
      <c r="W149" s="203"/>
      <c r="X149" s="118"/>
      <c r="Y149" s="138">
        <f>W149*X149</f>
        <v>0</v>
      </c>
      <c r="Z149" s="117"/>
      <c r="AA149" s="118"/>
      <c r="AB149" s="138">
        <f>Z149*AA149</f>
        <v>0</v>
      </c>
      <c r="AC149" s="120">
        <f>G149+M149+S149+Y149</f>
        <v>3125</v>
      </c>
      <c r="AD149" s="121">
        <f>J149+P149+V149+AB149</f>
        <v>3125</v>
      </c>
      <c r="AE149" s="180">
        <f t="shared" si="40"/>
        <v>0</v>
      </c>
      <c r="AF149" s="123">
        <f t="shared" si="41"/>
        <v>0</v>
      </c>
      <c r="AG149" s="124"/>
      <c r="AH149" s="99"/>
      <c r="AI149" s="99"/>
    </row>
    <row r="150" spans="1:35" ht="33.75" customHeight="1" x14ac:dyDescent="0.25">
      <c r="A150" s="447" t="s">
        <v>102</v>
      </c>
      <c r="B150" s="414" t="s">
        <v>106</v>
      </c>
      <c r="C150" s="402" t="s">
        <v>604</v>
      </c>
      <c r="D150" s="444" t="s">
        <v>158</v>
      </c>
      <c r="E150" s="445">
        <v>125</v>
      </c>
      <c r="F150" s="418">
        <v>100</v>
      </c>
      <c r="G150" s="419">
        <f>E150*F150</f>
        <v>12500</v>
      </c>
      <c r="H150" s="117">
        <v>125</v>
      </c>
      <c r="I150" s="118">
        <v>100</v>
      </c>
      <c r="J150" s="138">
        <f>H150*I150</f>
        <v>12500</v>
      </c>
      <c r="K150" s="203"/>
      <c r="L150" s="118"/>
      <c r="M150" s="138">
        <f>K150*L150</f>
        <v>0</v>
      </c>
      <c r="N150" s="117"/>
      <c r="O150" s="118"/>
      <c r="P150" s="138">
        <f>N150*O150</f>
        <v>0</v>
      </c>
      <c r="Q150" s="203"/>
      <c r="R150" s="118"/>
      <c r="S150" s="138">
        <f>Q150*R150</f>
        <v>0</v>
      </c>
      <c r="T150" s="117"/>
      <c r="U150" s="118"/>
      <c r="V150" s="138">
        <f>T150*U150</f>
        <v>0</v>
      </c>
      <c r="W150" s="203"/>
      <c r="X150" s="118"/>
      <c r="Y150" s="138">
        <f>W150*X150</f>
        <v>0</v>
      </c>
      <c r="Z150" s="117"/>
      <c r="AA150" s="118"/>
      <c r="AB150" s="138">
        <f>Z150*AA150</f>
        <v>0</v>
      </c>
      <c r="AC150" s="120">
        <f>G150+M150+S150+Y150</f>
        <v>12500</v>
      </c>
      <c r="AD150" s="121">
        <f>J150+P150+V150+AB150</f>
        <v>12500</v>
      </c>
      <c r="AE150" s="180">
        <f t="shared" si="40"/>
        <v>0</v>
      </c>
      <c r="AF150" s="123">
        <f t="shared" si="41"/>
        <v>0</v>
      </c>
      <c r="AG150" s="124"/>
      <c r="AH150" s="99"/>
      <c r="AI150" s="99"/>
    </row>
    <row r="151" spans="1:35" ht="33" customHeight="1" thickBot="1" x14ac:dyDescent="0.3">
      <c r="A151" s="489" t="s">
        <v>102</v>
      </c>
      <c r="B151" s="407" t="s">
        <v>107</v>
      </c>
      <c r="C151" s="402" t="s">
        <v>603</v>
      </c>
      <c r="D151" s="490" t="s">
        <v>158</v>
      </c>
      <c r="E151" s="491">
        <v>125</v>
      </c>
      <c r="F151" s="492">
        <v>25</v>
      </c>
      <c r="G151" s="493">
        <f>E151*F151</f>
        <v>3125</v>
      </c>
      <c r="H151" s="143">
        <v>125</v>
      </c>
      <c r="I151" s="144">
        <v>25</v>
      </c>
      <c r="J151" s="146">
        <f>H151*I151</f>
        <v>3125</v>
      </c>
      <c r="K151" s="204"/>
      <c r="L151" s="144"/>
      <c r="M151" s="146">
        <f>K151*L151</f>
        <v>0</v>
      </c>
      <c r="N151" s="143"/>
      <c r="O151" s="144"/>
      <c r="P151" s="146">
        <f>N151*O151</f>
        <v>0</v>
      </c>
      <c r="Q151" s="204"/>
      <c r="R151" s="144"/>
      <c r="S151" s="146">
        <f>Q151*R151</f>
        <v>0</v>
      </c>
      <c r="T151" s="143"/>
      <c r="U151" s="144"/>
      <c r="V151" s="146">
        <f>T151*U151</f>
        <v>0</v>
      </c>
      <c r="W151" s="204"/>
      <c r="X151" s="144"/>
      <c r="Y151" s="146">
        <f>W151*X151</f>
        <v>0</v>
      </c>
      <c r="Z151" s="143"/>
      <c r="AA151" s="144"/>
      <c r="AB151" s="146">
        <f>Z151*AA151</f>
        <v>0</v>
      </c>
      <c r="AC151" s="231">
        <f>G151+M151+S151+Y151</f>
        <v>3125</v>
      </c>
      <c r="AD151" s="232">
        <f>J151+P151+V151+AB151</f>
        <v>3125</v>
      </c>
      <c r="AE151" s="233">
        <f t="shared" si="40"/>
        <v>0</v>
      </c>
      <c r="AF151" s="123">
        <f t="shared" si="41"/>
        <v>0</v>
      </c>
      <c r="AG151" s="124"/>
      <c r="AH151" s="99"/>
      <c r="AI151" s="99"/>
    </row>
    <row r="152" spans="1:35" ht="15" customHeight="1" thickBot="1" x14ac:dyDescent="0.3">
      <c r="A152" s="184" t="s">
        <v>159</v>
      </c>
      <c r="B152" s="185"/>
      <c r="C152" s="186"/>
      <c r="D152" s="187"/>
      <c r="E152" s="188">
        <f t="shared" ref="E152:AB152" si="45">E148</f>
        <v>375</v>
      </c>
      <c r="F152" s="189">
        <f t="shared" si="45"/>
        <v>150</v>
      </c>
      <c r="G152" s="190">
        <f t="shared" si="45"/>
        <v>18750</v>
      </c>
      <c r="H152" s="155">
        <f t="shared" si="45"/>
        <v>375</v>
      </c>
      <c r="I152" s="157">
        <f t="shared" si="45"/>
        <v>150</v>
      </c>
      <c r="J152" s="205">
        <f t="shared" si="45"/>
        <v>18750</v>
      </c>
      <c r="K152" s="191">
        <f t="shared" si="45"/>
        <v>0</v>
      </c>
      <c r="L152" s="189">
        <f t="shared" si="45"/>
        <v>0</v>
      </c>
      <c r="M152" s="192">
        <f t="shared" si="45"/>
        <v>0</v>
      </c>
      <c r="N152" s="188">
        <f t="shared" si="45"/>
        <v>0</v>
      </c>
      <c r="O152" s="189">
        <f t="shared" si="45"/>
        <v>0</v>
      </c>
      <c r="P152" s="192">
        <f t="shared" si="45"/>
        <v>0</v>
      </c>
      <c r="Q152" s="191">
        <f t="shared" si="45"/>
        <v>0</v>
      </c>
      <c r="R152" s="189">
        <f t="shared" si="45"/>
        <v>0</v>
      </c>
      <c r="S152" s="192">
        <f t="shared" si="45"/>
        <v>0</v>
      </c>
      <c r="T152" s="188">
        <f t="shared" si="45"/>
        <v>0</v>
      </c>
      <c r="U152" s="189">
        <f t="shared" si="45"/>
        <v>0</v>
      </c>
      <c r="V152" s="192">
        <f t="shared" si="45"/>
        <v>0</v>
      </c>
      <c r="W152" s="191">
        <f t="shared" si="45"/>
        <v>0</v>
      </c>
      <c r="X152" s="189">
        <f t="shared" si="45"/>
        <v>0</v>
      </c>
      <c r="Y152" s="192">
        <f t="shared" si="45"/>
        <v>0</v>
      </c>
      <c r="Z152" s="188">
        <f t="shared" si="45"/>
        <v>0</v>
      </c>
      <c r="AA152" s="189">
        <f t="shared" si="45"/>
        <v>0</v>
      </c>
      <c r="AB152" s="192">
        <f t="shared" si="45"/>
        <v>0</v>
      </c>
      <c r="AC152" s="188">
        <f>G152+M152+S152+Y152</f>
        <v>18750</v>
      </c>
      <c r="AD152" s="193">
        <f>J152+P152+V152+AB152</f>
        <v>18750</v>
      </c>
      <c r="AE152" s="192">
        <f t="shared" si="40"/>
        <v>0</v>
      </c>
      <c r="AF152" s="194">
        <f t="shared" si="41"/>
        <v>0</v>
      </c>
      <c r="AG152" s="195"/>
      <c r="AH152" s="99"/>
      <c r="AI152" s="99"/>
    </row>
    <row r="153" spans="1:35" ht="15.75" customHeight="1" x14ac:dyDescent="0.25">
      <c r="A153" s="208" t="s">
        <v>97</v>
      </c>
      <c r="B153" s="226" t="s">
        <v>24</v>
      </c>
      <c r="C153" s="165" t="s">
        <v>160</v>
      </c>
      <c r="D153" s="234"/>
      <c r="E153" s="235"/>
      <c r="F153" s="236"/>
      <c r="G153" s="236"/>
      <c r="H153" s="89"/>
      <c r="I153" s="90"/>
      <c r="J153" s="94"/>
      <c r="K153" s="236"/>
      <c r="L153" s="236"/>
      <c r="M153" s="237"/>
      <c r="N153" s="235"/>
      <c r="O153" s="236"/>
      <c r="P153" s="237"/>
      <c r="Q153" s="236"/>
      <c r="R153" s="236"/>
      <c r="S153" s="237"/>
      <c r="T153" s="235"/>
      <c r="U153" s="236"/>
      <c r="V153" s="237"/>
      <c r="W153" s="236"/>
      <c r="X153" s="236"/>
      <c r="Y153" s="237"/>
      <c r="Z153" s="235"/>
      <c r="AA153" s="236"/>
      <c r="AB153" s="236"/>
      <c r="AC153" s="95"/>
      <c r="AD153" s="96"/>
      <c r="AE153" s="96"/>
      <c r="AF153" s="97"/>
      <c r="AG153" s="98"/>
      <c r="AH153" s="99"/>
      <c r="AI153" s="99"/>
    </row>
    <row r="154" spans="1:35" ht="24.75" customHeight="1" x14ac:dyDescent="0.25">
      <c r="A154" s="100" t="s">
        <v>99</v>
      </c>
      <c r="B154" s="101" t="s">
        <v>161</v>
      </c>
      <c r="C154" s="238" t="s">
        <v>162</v>
      </c>
      <c r="D154" s="178"/>
      <c r="E154" s="199">
        <f t="shared" ref="E154:AB154" si="46">SUM(E155:E157)</f>
        <v>0</v>
      </c>
      <c r="F154" s="200">
        <f t="shared" si="46"/>
        <v>0</v>
      </c>
      <c r="G154" s="201">
        <f t="shared" si="46"/>
        <v>0</v>
      </c>
      <c r="H154" s="104">
        <f t="shared" si="46"/>
        <v>0</v>
      </c>
      <c r="I154" s="105">
        <f t="shared" si="46"/>
        <v>0</v>
      </c>
      <c r="J154" s="137">
        <f t="shared" si="46"/>
        <v>0</v>
      </c>
      <c r="K154" s="210">
        <f t="shared" si="46"/>
        <v>0</v>
      </c>
      <c r="L154" s="200">
        <f t="shared" si="46"/>
        <v>0</v>
      </c>
      <c r="M154" s="211">
        <f t="shared" si="46"/>
        <v>0</v>
      </c>
      <c r="N154" s="199">
        <f t="shared" si="46"/>
        <v>0</v>
      </c>
      <c r="O154" s="200">
        <f t="shared" si="46"/>
        <v>0</v>
      </c>
      <c r="P154" s="211">
        <f t="shared" si="46"/>
        <v>0</v>
      </c>
      <c r="Q154" s="210">
        <f t="shared" si="46"/>
        <v>0</v>
      </c>
      <c r="R154" s="200">
        <f t="shared" si="46"/>
        <v>0</v>
      </c>
      <c r="S154" s="211">
        <f t="shared" si="46"/>
        <v>0</v>
      </c>
      <c r="T154" s="199">
        <f t="shared" si="46"/>
        <v>0</v>
      </c>
      <c r="U154" s="200">
        <f t="shared" si="46"/>
        <v>0</v>
      </c>
      <c r="V154" s="211">
        <f t="shared" si="46"/>
        <v>0</v>
      </c>
      <c r="W154" s="210">
        <f t="shared" si="46"/>
        <v>0</v>
      </c>
      <c r="X154" s="200">
        <f t="shared" si="46"/>
        <v>0</v>
      </c>
      <c r="Y154" s="211">
        <f t="shared" si="46"/>
        <v>0</v>
      </c>
      <c r="Z154" s="199">
        <f t="shared" si="46"/>
        <v>0</v>
      </c>
      <c r="AA154" s="200">
        <f t="shared" si="46"/>
        <v>0</v>
      </c>
      <c r="AB154" s="211">
        <f t="shared" si="46"/>
        <v>0</v>
      </c>
      <c r="AC154" s="107">
        <f t="shared" ref="AC154:AC166" si="47">G154+M154+S154+Y154</f>
        <v>0</v>
      </c>
      <c r="AD154" s="108">
        <f t="shared" ref="AD154:AD166" si="48">J154+P154+V154+AB154</f>
        <v>0</v>
      </c>
      <c r="AE154" s="108">
        <f t="shared" ref="AE154:AE166" si="49">AC154-AD154</f>
        <v>0</v>
      </c>
      <c r="AF154" s="110" t="e">
        <f t="shared" ref="AF154:AF166" si="50">AE154/AC154</f>
        <v>#DIV/0!</v>
      </c>
      <c r="AG154" s="111"/>
      <c r="AH154" s="112"/>
      <c r="AI154" s="112"/>
    </row>
    <row r="155" spans="1:35" ht="24" customHeight="1" x14ac:dyDescent="0.25">
      <c r="A155" s="113" t="s">
        <v>102</v>
      </c>
      <c r="B155" s="114" t="s">
        <v>103</v>
      </c>
      <c r="C155" s="115" t="s">
        <v>163</v>
      </c>
      <c r="D155" s="116" t="s">
        <v>121</v>
      </c>
      <c r="E155" s="117"/>
      <c r="F155" s="118"/>
      <c r="G155" s="119">
        <f>E155*F155</f>
        <v>0</v>
      </c>
      <c r="H155" s="117"/>
      <c r="I155" s="118"/>
      <c r="J155" s="138">
        <f>H155*I155</f>
        <v>0</v>
      </c>
      <c r="K155" s="203"/>
      <c r="L155" s="118"/>
      <c r="M155" s="138">
        <f>K155*L155</f>
        <v>0</v>
      </c>
      <c r="N155" s="117"/>
      <c r="O155" s="118"/>
      <c r="P155" s="138">
        <f>N155*O155</f>
        <v>0</v>
      </c>
      <c r="Q155" s="203"/>
      <c r="R155" s="118"/>
      <c r="S155" s="138">
        <f>Q155*R155</f>
        <v>0</v>
      </c>
      <c r="T155" s="117"/>
      <c r="U155" s="118"/>
      <c r="V155" s="138">
        <f>T155*U155</f>
        <v>0</v>
      </c>
      <c r="W155" s="203"/>
      <c r="X155" s="118"/>
      <c r="Y155" s="138">
        <f>W155*X155</f>
        <v>0</v>
      </c>
      <c r="Z155" s="117"/>
      <c r="AA155" s="118"/>
      <c r="AB155" s="138">
        <f>Z155*AA155</f>
        <v>0</v>
      </c>
      <c r="AC155" s="120">
        <f t="shared" si="47"/>
        <v>0</v>
      </c>
      <c r="AD155" s="121">
        <f t="shared" si="48"/>
        <v>0</v>
      </c>
      <c r="AE155" s="180">
        <f t="shared" si="49"/>
        <v>0</v>
      </c>
      <c r="AF155" s="123" t="e">
        <f t="shared" si="50"/>
        <v>#DIV/0!</v>
      </c>
      <c r="AG155" s="124"/>
      <c r="AH155" s="99"/>
      <c r="AI155" s="99"/>
    </row>
    <row r="156" spans="1:35" ht="18.75" customHeight="1" x14ac:dyDescent="0.25">
      <c r="A156" s="113" t="s">
        <v>102</v>
      </c>
      <c r="B156" s="114" t="s">
        <v>106</v>
      </c>
      <c r="C156" s="115" t="s">
        <v>163</v>
      </c>
      <c r="D156" s="116" t="s">
        <v>121</v>
      </c>
      <c r="E156" s="117"/>
      <c r="F156" s="118"/>
      <c r="G156" s="119">
        <f>E156*F156</f>
        <v>0</v>
      </c>
      <c r="H156" s="117"/>
      <c r="I156" s="118"/>
      <c r="J156" s="138">
        <f>H156*I156</f>
        <v>0</v>
      </c>
      <c r="K156" s="203"/>
      <c r="L156" s="118"/>
      <c r="M156" s="138">
        <f>K156*L156</f>
        <v>0</v>
      </c>
      <c r="N156" s="117"/>
      <c r="O156" s="118"/>
      <c r="P156" s="138">
        <f>N156*O156</f>
        <v>0</v>
      </c>
      <c r="Q156" s="203"/>
      <c r="R156" s="118"/>
      <c r="S156" s="138">
        <f>Q156*R156</f>
        <v>0</v>
      </c>
      <c r="T156" s="117"/>
      <c r="U156" s="118"/>
      <c r="V156" s="138">
        <f>T156*U156</f>
        <v>0</v>
      </c>
      <c r="W156" s="203"/>
      <c r="X156" s="118"/>
      <c r="Y156" s="138">
        <f>W156*X156</f>
        <v>0</v>
      </c>
      <c r="Z156" s="117"/>
      <c r="AA156" s="118"/>
      <c r="AB156" s="138">
        <f>Z156*AA156</f>
        <v>0</v>
      </c>
      <c r="AC156" s="120">
        <f t="shared" si="47"/>
        <v>0</v>
      </c>
      <c r="AD156" s="121">
        <f t="shared" si="48"/>
        <v>0</v>
      </c>
      <c r="AE156" s="180">
        <f t="shared" si="49"/>
        <v>0</v>
      </c>
      <c r="AF156" s="123" t="e">
        <f t="shared" si="50"/>
        <v>#DIV/0!</v>
      </c>
      <c r="AG156" s="124"/>
      <c r="AH156" s="99"/>
      <c r="AI156" s="99"/>
    </row>
    <row r="157" spans="1:35" ht="21.75" customHeight="1" x14ac:dyDescent="0.25">
      <c r="A157" s="125" t="s">
        <v>102</v>
      </c>
      <c r="B157" s="126" t="s">
        <v>107</v>
      </c>
      <c r="C157" s="127" t="s">
        <v>163</v>
      </c>
      <c r="D157" s="128" t="s">
        <v>121</v>
      </c>
      <c r="E157" s="129"/>
      <c r="F157" s="130"/>
      <c r="G157" s="131">
        <f>E157*F157</f>
        <v>0</v>
      </c>
      <c r="H157" s="143"/>
      <c r="I157" s="144"/>
      <c r="J157" s="146">
        <f>H157*I157</f>
        <v>0</v>
      </c>
      <c r="K157" s="224"/>
      <c r="L157" s="130"/>
      <c r="M157" s="225">
        <f>K157*L157</f>
        <v>0</v>
      </c>
      <c r="N157" s="129"/>
      <c r="O157" s="130"/>
      <c r="P157" s="225">
        <f>N157*O157</f>
        <v>0</v>
      </c>
      <c r="Q157" s="224"/>
      <c r="R157" s="130"/>
      <c r="S157" s="225">
        <f>Q157*R157</f>
        <v>0</v>
      </c>
      <c r="T157" s="129"/>
      <c r="U157" s="130"/>
      <c r="V157" s="225">
        <f>T157*U157</f>
        <v>0</v>
      </c>
      <c r="W157" s="224"/>
      <c r="X157" s="130"/>
      <c r="Y157" s="225">
        <f>W157*X157</f>
        <v>0</v>
      </c>
      <c r="Z157" s="129"/>
      <c r="AA157" s="130"/>
      <c r="AB157" s="225">
        <f>Z157*AA157</f>
        <v>0</v>
      </c>
      <c r="AC157" s="231">
        <f t="shared" si="47"/>
        <v>0</v>
      </c>
      <c r="AD157" s="232">
        <f t="shared" si="48"/>
        <v>0</v>
      </c>
      <c r="AE157" s="233">
        <f t="shared" si="49"/>
        <v>0</v>
      </c>
      <c r="AF157" s="123" t="e">
        <f t="shared" si="50"/>
        <v>#DIV/0!</v>
      </c>
      <c r="AG157" s="124"/>
      <c r="AH157" s="99"/>
      <c r="AI157" s="99"/>
    </row>
    <row r="158" spans="1:35" ht="24.75" customHeight="1" x14ac:dyDescent="0.25">
      <c r="A158" s="100" t="s">
        <v>99</v>
      </c>
      <c r="B158" s="101" t="s">
        <v>164</v>
      </c>
      <c r="C158" s="239" t="s">
        <v>165</v>
      </c>
      <c r="D158" s="103"/>
      <c r="E158" s="104">
        <f t="shared" ref="E158:AB158" si="51">SUM(E159:E161)</f>
        <v>5</v>
      </c>
      <c r="F158" s="105">
        <f t="shared" si="51"/>
        <v>2015</v>
      </c>
      <c r="G158" s="106">
        <f t="shared" si="51"/>
        <v>10075</v>
      </c>
      <c r="H158" s="104">
        <f t="shared" si="51"/>
        <v>5</v>
      </c>
      <c r="I158" s="105">
        <f t="shared" si="51"/>
        <v>2279</v>
      </c>
      <c r="J158" s="137">
        <f t="shared" si="51"/>
        <v>11450</v>
      </c>
      <c r="K158" s="202">
        <f t="shared" si="51"/>
        <v>0</v>
      </c>
      <c r="L158" s="105">
        <f t="shared" si="51"/>
        <v>0</v>
      </c>
      <c r="M158" s="137">
        <f t="shared" si="51"/>
        <v>0</v>
      </c>
      <c r="N158" s="104">
        <f t="shared" si="51"/>
        <v>0</v>
      </c>
      <c r="O158" s="105">
        <f t="shared" si="51"/>
        <v>0</v>
      </c>
      <c r="P158" s="137">
        <f t="shared" si="51"/>
        <v>0</v>
      </c>
      <c r="Q158" s="202">
        <f t="shared" si="51"/>
        <v>0</v>
      </c>
      <c r="R158" s="105">
        <f t="shared" si="51"/>
        <v>0</v>
      </c>
      <c r="S158" s="137">
        <f t="shared" si="51"/>
        <v>0</v>
      </c>
      <c r="T158" s="104">
        <f t="shared" si="51"/>
        <v>0</v>
      </c>
      <c r="U158" s="105">
        <f t="shared" si="51"/>
        <v>0</v>
      </c>
      <c r="V158" s="137">
        <f t="shared" si="51"/>
        <v>0</v>
      </c>
      <c r="W158" s="202">
        <f t="shared" si="51"/>
        <v>0</v>
      </c>
      <c r="X158" s="105">
        <f t="shared" si="51"/>
        <v>0</v>
      </c>
      <c r="Y158" s="137">
        <f t="shared" si="51"/>
        <v>0</v>
      </c>
      <c r="Z158" s="104">
        <f t="shared" si="51"/>
        <v>0</v>
      </c>
      <c r="AA158" s="105">
        <f t="shared" si="51"/>
        <v>0</v>
      </c>
      <c r="AB158" s="137">
        <f t="shared" si="51"/>
        <v>0</v>
      </c>
      <c r="AC158" s="107">
        <f t="shared" si="47"/>
        <v>10075</v>
      </c>
      <c r="AD158" s="108">
        <f t="shared" si="48"/>
        <v>11450</v>
      </c>
      <c r="AE158" s="108">
        <f t="shared" si="49"/>
        <v>-1375</v>
      </c>
      <c r="AF158" s="147">
        <f t="shared" si="50"/>
        <v>-0.13647642679900746</v>
      </c>
      <c r="AG158" s="148"/>
      <c r="AH158" s="112"/>
      <c r="AI158" s="112"/>
    </row>
    <row r="159" spans="1:35" ht="38.25" customHeight="1" x14ac:dyDescent="0.25">
      <c r="A159" s="447" t="s">
        <v>102</v>
      </c>
      <c r="B159" s="414" t="s">
        <v>103</v>
      </c>
      <c r="C159" s="494" t="s">
        <v>605</v>
      </c>
      <c r="D159" s="444" t="s">
        <v>121</v>
      </c>
      <c r="E159" s="445">
        <v>5</v>
      </c>
      <c r="F159" s="418">
        <v>2015</v>
      </c>
      <c r="G159" s="419">
        <f>E159*F159</f>
        <v>10075</v>
      </c>
      <c r="H159" s="559">
        <v>5</v>
      </c>
      <c r="I159" s="560">
        <v>2279</v>
      </c>
      <c r="J159" s="561">
        <v>11450</v>
      </c>
      <c r="K159" s="203"/>
      <c r="L159" s="118"/>
      <c r="M159" s="138">
        <f>K159*L159</f>
        <v>0</v>
      </c>
      <c r="N159" s="117"/>
      <c r="O159" s="118"/>
      <c r="P159" s="138">
        <f>N159*O159</f>
        <v>0</v>
      </c>
      <c r="Q159" s="203"/>
      <c r="R159" s="118"/>
      <c r="S159" s="138">
        <f>Q159*R159</f>
        <v>0</v>
      </c>
      <c r="T159" s="117"/>
      <c r="U159" s="118"/>
      <c r="V159" s="138">
        <f>T159*U159</f>
        <v>0</v>
      </c>
      <c r="W159" s="203"/>
      <c r="X159" s="118"/>
      <c r="Y159" s="138">
        <f>W159*X159</f>
        <v>0</v>
      </c>
      <c r="Z159" s="117"/>
      <c r="AA159" s="118"/>
      <c r="AB159" s="138">
        <f>Z159*AA159</f>
        <v>0</v>
      </c>
      <c r="AC159" s="120">
        <f t="shared" si="47"/>
        <v>10075</v>
      </c>
      <c r="AD159" s="121">
        <f t="shared" si="48"/>
        <v>11450</v>
      </c>
      <c r="AE159" s="180">
        <f t="shared" si="49"/>
        <v>-1375</v>
      </c>
      <c r="AF159" s="123">
        <f t="shared" si="50"/>
        <v>-0.13647642679900746</v>
      </c>
      <c r="AG159" s="124"/>
      <c r="AH159" s="99"/>
      <c r="AI159" s="99"/>
    </row>
    <row r="160" spans="1:35" ht="18.75" customHeight="1" x14ac:dyDescent="0.25">
      <c r="A160" s="113" t="s">
        <v>102</v>
      </c>
      <c r="B160" s="114" t="s">
        <v>106</v>
      </c>
      <c r="C160" s="115" t="s">
        <v>163</v>
      </c>
      <c r="D160" s="116" t="s">
        <v>121</v>
      </c>
      <c r="E160" s="117"/>
      <c r="F160" s="118"/>
      <c r="G160" s="119">
        <f>E160*F160</f>
        <v>0</v>
      </c>
      <c r="H160" s="117"/>
      <c r="I160" s="118"/>
      <c r="J160" s="138">
        <f>H160*I160</f>
        <v>0</v>
      </c>
      <c r="K160" s="203"/>
      <c r="L160" s="118"/>
      <c r="M160" s="138">
        <f>K160*L160</f>
        <v>0</v>
      </c>
      <c r="N160" s="117"/>
      <c r="O160" s="118"/>
      <c r="P160" s="138">
        <f>N160*O160</f>
        <v>0</v>
      </c>
      <c r="Q160" s="203"/>
      <c r="R160" s="118"/>
      <c r="S160" s="138">
        <f>Q160*R160</f>
        <v>0</v>
      </c>
      <c r="T160" s="117"/>
      <c r="U160" s="118"/>
      <c r="V160" s="138">
        <f>T160*U160</f>
        <v>0</v>
      </c>
      <c r="W160" s="203"/>
      <c r="X160" s="118"/>
      <c r="Y160" s="138">
        <f>W160*X160</f>
        <v>0</v>
      </c>
      <c r="Z160" s="117"/>
      <c r="AA160" s="118"/>
      <c r="AB160" s="138">
        <f>Z160*AA160</f>
        <v>0</v>
      </c>
      <c r="AC160" s="120">
        <f t="shared" si="47"/>
        <v>0</v>
      </c>
      <c r="AD160" s="121">
        <f t="shared" si="48"/>
        <v>0</v>
      </c>
      <c r="AE160" s="180">
        <f t="shared" si="49"/>
        <v>0</v>
      </c>
      <c r="AF160" s="123" t="e">
        <f t="shared" si="50"/>
        <v>#DIV/0!</v>
      </c>
      <c r="AG160" s="124"/>
      <c r="AH160" s="99"/>
      <c r="AI160" s="99"/>
    </row>
    <row r="161" spans="1:35" ht="21.75" customHeight="1" x14ac:dyDescent="0.25">
      <c r="A161" s="125" t="s">
        <v>102</v>
      </c>
      <c r="B161" s="126" t="s">
        <v>107</v>
      </c>
      <c r="C161" s="127" t="s">
        <v>163</v>
      </c>
      <c r="D161" s="128" t="s">
        <v>121</v>
      </c>
      <c r="E161" s="129"/>
      <c r="F161" s="130"/>
      <c r="G161" s="131">
        <f>E161*F161</f>
        <v>0</v>
      </c>
      <c r="H161" s="143"/>
      <c r="I161" s="144"/>
      <c r="J161" s="146">
        <f>H161*I161</f>
        <v>0</v>
      </c>
      <c r="K161" s="224"/>
      <c r="L161" s="130"/>
      <c r="M161" s="225">
        <f>K161*L161</f>
        <v>0</v>
      </c>
      <c r="N161" s="129"/>
      <c r="O161" s="130"/>
      <c r="P161" s="225">
        <f>N161*O161</f>
        <v>0</v>
      </c>
      <c r="Q161" s="224"/>
      <c r="R161" s="130"/>
      <c r="S161" s="225">
        <f>Q161*R161</f>
        <v>0</v>
      </c>
      <c r="T161" s="129"/>
      <c r="U161" s="130"/>
      <c r="V161" s="225">
        <f>T161*U161</f>
        <v>0</v>
      </c>
      <c r="W161" s="224"/>
      <c r="X161" s="130"/>
      <c r="Y161" s="225">
        <f>W161*X161</f>
        <v>0</v>
      </c>
      <c r="Z161" s="129"/>
      <c r="AA161" s="130"/>
      <c r="AB161" s="225">
        <f>Z161*AA161</f>
        <v>0</v>
      </c>
      <c r="AC161" s="231">
        <f t="shared" si="47"/>
        <v>0</v>
      </c>
      <c r="AD161" s="232">
        <f t="shared" si="48"/>
        <v>0</v>
      </c>
      <c r="AE161" s="233">
        <f t="shared" si="49"/>
        <v>0</v>
      </c>
      <c r="AF161" s="123" t="e">
        <f t="shared" si="50"/>
        <v>#DIV/0!</v>
      </c>
      <c r="AG161" s="124"/>
      <c r="AH161" s="99"/>
      <c r="AI161" s="99"/>
    </row>
    <row r="162" spans="1:35" ht="24.75" customHeight="1" x14ac:dyDescent="0.25">
      <c r="A162" s="100" t="s">
        <v>99</v>
      </c>
      <c r="B162" s="101" t="s">
        <v>166</v>
      </c>
      <c r="C162" s="239" t="s">
        <v>167</v>
      </c>
      <c r="D162" s="103"/>
      <c r="E162" s="104">
        <f t="shared" ref="E162:AB162" si="52">SUM(E163:E165)</f>
        <v>320</v>
      </c>
      <c r="F162" s="105">
        <f t="shared" si="52"/>
        <v>125</v>
      </c>
      <c r="G162" s="106">
        <f t="shared" si="52"/>
        <v>8750</v>
      </c>
      <c r="H162" s="104">
        <f t="shared" si="52"/>
        <v>198</v>
      </c>
      <c r="I162" s="105">
        <f t="shared" si="52"/>
        <v>349.00266669999996</v>
      </c>
      <c r="J162" s="137">
        <f t="shared" si="52"/>
        <v>8726.2400001000005</v>
      </c>
      <c r="K162" s="202">
        <f t="shared" si="52"/>
        <v>0</v>
      </c>
      <c r="L162" s="105">
        <f t="shared" si="52"/>
        <v>0</v>
      </c>
      <c r="M162" s="137">
        <f t="shared" si="52"/>
        <v>0</v>
      </c>
      <c r="N162" s="104">
        <f t="shared" si="52"/>
        <v>0</v>
      </c>
      <c r="O162" s="105">
        <f t="shared" si="52"/>
        <v>0</v>
      </c>
      <c r="P162" s="137">
        <f t="shared" si="52"/>
        <v>0</v>
      </c>
      <c r="Q162" s="202">
        <f t="shared" si="52"/>
        <v>0</v>
      </c>
      <c r="R162" s="105">
        <f t="shared" si="52"/>
        <v>0</v>
      </c>
      <c r="S162" s="137">
        <f t="shared" si="52"/>
        <v>0</v>
      </c>
      <c r="T162" s="104">
        <f t="shared" si="52"/>
        <v>0</v>
      </c>
      <c r="U162" s="105">
        <f t="shared" si="52"/>
        <v>0</v>
      </c>
      <c r="V162" s="137">
        <f t="shared" si="52"/>
        <v>0</v>
      </c>
      <c r="W162" s="202">
        <f t="shared" si="52"/>
        <v>0</v>
      </c>
      <c r="X162" s="105">
        <f t="shared" si="52"/>
        <v>0</v>
      </c>
      <c r="Y162" s="137">
        <f t="shared" si="52"/>
        <v>0</v>
      </c>
      <c r="Z162" s="104">
        <f t="shared" si="52"/>
        <v>0</v>
      </c>
      <c r="AA162" s="105">
        <f t="shared" si="52"/>
        <v>0</v>
      </c>
      <c r="AB162" s="137">
        <f t="shared" si="52"/>
        <v>0</v>
      </c>
      <c r="AC162" s="107">
        <f t="shared" si="47"/>
        <v>8750</v>
      </c>
      <c r="AD162" s="108">
        <f t="shared" si="48"/>
        <v>8726.2400001000005</v>
      </c>
      <c r="AE162" s="108">
        <f t="shared" si="49"/>
        <v>23.759999899999457</v>
      </c>
      <c r="AF162" s="147">
        <f t="shared" si="50"/>
        <v>2.7154285599999381E-3</v>
      </c>
      <c r="AG162" s="148"/>
      <c r="AH162" s="112"/>
      <c r="AI162" s="112"/>
    </row>
    <row r="163" spans="1:35" ht="24" customHeight="1" x14ac:dyDescent="0.25">
      <c r="A163" s="113" t="s">
        <v>102</v>
      </c>
      <c r="B163" s="114" t="s">
        <v>103</v>
      </c>
      <c r="C163" s="402" t="s">
        <v>470</v>
      </c>
      <c r="D163" s="444" t="s">
        <v>121</v>
      </c>
      <c r="E163" s="445">
        <v>310</v>
      </c>
      <c r="F163" s="418">
        <v>25</v>
      </c>
      <c r="G163" s="419">
        <f>E163*F163</f>
        <v>7750</v>
      </c>
      <c r="H163" s="117">
        <v>195</v>
      </c>
      <c r="I163" s="118">
        <v>39.996000000000002</v>
      </c>
      <c r="J163" s="138">
        <f>H163*I163</f>
        <v>7799.22</v>
      </c>
      <c r="K163" s="203"/>
      <c r="L163" s="118"/>
      <c r="M163" s="138">
        <f>K163*L163</f>
        <v>0</v>
      </c>
      <c r="N163" s="117"/>
      <c r="O163" s="118"/>
      <c r="P163" s="138">
        <f>N163*O163</f>
        <v>0</v>
      </c>
      <c r="Q163" s="203"/>
      <c r="R163" s="118"/>
      <c r="S163" s="138">
        <f>Q163*R163</f>
        <v>0</v>
      </c>
      <c r="T163" s="117"/>
      <c r="U163" s="118"/>
      <c r="V163" s="138">
        <f>T163*U163</f>
        <v>0</v>
      </c>
      <c r="W163" s="203"/>
      <c r="X163" s="118"/>
      <c r="Y163" s="138">
        <f>W163*X163</f>
        <v>0</v>
      </c>
      <c r="Z163" s="117"/>
      <c r="AA163" s="118"/>
      <c r="AB163" s="138">
        <f>Z163*AA163</f>
        <v>0</v>
      </c>
      <c r="AC163" s="120">
        <f t="shared" si="47"/>
        <v>7750</v>
      </c>
      <c r="AD163" s="121">
        <f t="shared" si="48"/>
        <v>7799.22</v>
      </c>
      <c r="AE163" s="180">
        <f t="shared" si="49"/>
        <v>-49.220000000000255</v>
      </c>
      <c r="AF163" s="123">
        <f t="shared" si="50"/>
        <v>-6.3509677419355164E-3</v>
      </c>
      <c r="AG163" s="124"/>
      <c r="AH163" s="99"/>
      <c r="AI163" s="99"/>
    </row>
    <row r="164" spans="1:35" ht="18.75" customHeight="1" x14ac:dyDescent="0.25">
      <c r="A164" s="113" t="s">
        <v>102</v>
      </c>
      <c r="B164" s="114" t="s">
        <v>106</v>
      </c>
      <c r="C164" s="402" t="s">
        <v>471</v>
      </c>
      <c r="D164" s="446" t="s">
        <v>478</v>
      </c>
      <c r="E164" s="445">
        <v>10</v>
      </c>
      <c r="F164" s="418">
        <v>100</v>
      </c>
      <c r="G164" s="419">
        <f>E164*F164</f>
        <v>1000</v>
      </c>
      <c r="H164" s="117">
        <v>3</v>
      </c>
      <c r="I164" s="118">
        <v>309.00666669999998</v>
      </c>
      <c r="J164" s="138">
        <f>H164*I164</f>
        <v>927.02000009999995</v>
      </c>
      <c r="K164" s="203"/>
      <c r="L164" s="118"/>
      <c r="M164" s="138">
        <f>K164*L164</f>
        <v>0</v>
      </c>
      <c r="N164" s="117"/>
      <c r="O164" s="118"/>
      <c r="P164" s="138">
        <f>N164*O164</f>
        <v>0</v>
      </c>
      <c r="Q164" s="203"/>
      <c r="R164" s="118"/>
      <c r="S164" s="138">
        <f>Q164*R164</f>
        <v>0</v>
      </c>
      <c r="T164" s="117"/>
      <c r="U164" s="118"/>
      <c r="V164" s="138">
        <f>T164*U164</f>
        <v>0</v>
      </c>
      <c r="W164" s="203"/>
      <c r="X164" s="118"/>
      <c r="Y164" s="138">
        <f>W164*X164</f>
        <v>0</v>
      </c>
      <c r="Z164" s="117"/>
      <c r="AA164" s="118"/>
      <c r="AB164" s="138">
        <f>Z164*AA164</f>
        <v>0</v>
      </c>
      <c r="AC164" s="120">
        <f t="shared" si="47"/>
        <v>1000</v>
      </c>
      <c r="AD164" s="121">
        <f t="shared" si="48"/>
        <v>927.02000009999995</v>
      </c>
      <c r="AE164" s="180">
        <f t="shared" si="49"/>
        <v>72.979999900000053</v>
      </c>
      <c r="AF164" s="123">
        <f t="shared" si="50"/>
        <v>7.297999990000005E-2</v>
      </c>
      <c r="AG164" s="124"/>
      <c r="AH164" s="99"/>
      <c r="AI164" s="99"/>
    </row>
    <row r="165" spans="1:35" ht="21.75" customHeight="1" x14ac:dyDescent="0.25">
      <c r="A165" s="139" t="s">
        <v>102</v>
      </c>
      <c r="B165" s="140" t="s">
        <v>107</v>
      </c>
      <c r="C165" s="141" t="s">
        <v>163</v>
      </c>
      <c r="D165" s="142" t="s">
        <v>121</v>
      </c>
      <c r="E165" s="143"/>
      <c r="F165" s="144"/>
      <c r="G165" s="145">
        <f>E165*F165</f>
        <v>0</v>
      </c>
      <c r="H165" s="143"/>
      <c r="I165" s="144"/>
      <c r="J165" s="146">
        <f>H165*I165</f>
        <v>0</v>
      </c>
      <c r="K165" s="204"/>
      <c r="L165" s="144"/>
      <c r="M165" s="146">
        <f>K165*L165</f>
        <v>0</v>
      </c>
      <c r="N165" s="143"/>
      <c r="O165" s="144"/>
      <c r="P165" s="146">
        <f>N165*O165</f>
        <v>0</v>
      </c>
      <c r="Q165" s="204"/>
      <c r="R165" s="144"/>
      <c r="S165" s="146">
        <f>Q165*R165</f>
        <v>0</v>
      </c>
      <c r="T165" s="143"/>
      <c r="U165" s="144"/>
      <c r="V165" s="146">
        <f>T165*U165</f>
        <v>0</v>
      </c>
      <c r="W165" s="204"/>
      <c r="X165" s="144"/>
      <c r="Y165" s="146">
        <f>W165*X165</f>
        <v>0</v>
      </c>
      <c r="Z165" s="143"/>
      <c r="AA165" s="144"/>
      <c r="AB165" s="146">
        <f>Z165*AA165</f>
        <v>0</v>
      </c>
      <c r="AC165" s="132">
        <f t="shared" si="47"/>
        <v>0</v>
      </c>
      <c r="AD165" s="133">
        <f t="shared" si="48"/>
        <v>0</v>
      </c>
      <c r="AE165" s="182">
        <f t="shared" si="49"/>
        <v>0</v>
      </c>
      <c r="AF165" s="149" t="e">
        <f t="shared" si="50"/>
        <v>#DIV/0!</v>
      </c>
      <c r="AG165" s="150"/>
      <c r="AH165" s="99"/>
      <c r="AI165" s="99"/>
    </row>
    <row r="166" spans="1:35" ht="15" customHeight="1" x14ac:dyDescent="0.25">
      <c r="A166" s="184" t="s">
        <v>168</v>
      </c>
      <c r="B166" s="185"/>
      <c r="C166" s="186"/>
      <c r="D166" s="187"/>
      <c r="E166" s="188">
        <f t="shared" ref="E166:AB166" si="53">E162+E158+E154</f>
        <v>325</v>
      </c>
      <c r="F166" s="189">
        <f t="shared" si="53"/>
        <v>2140</v>
      </c>
      <c r="G166" s="190">
        <f t="shared" si="53"/>
        <v>18825</v>
      </c>
      <c r="H166" s="188">
        <f t="shared" si="53"/>
        <v>203</v>
      </c>
      <c r="I166" s="189">
        <f t="shared" si="53"/>
        <v>2628.0026667000002</v>
      </c>
      <c r="J166" s="192">
        <f t="shared" si="53"/>
        <v>20176.240000099999</v>
      </c>
      <c r="K166" s="191">
        <f t="shared" si="53"/>
        <v>0</v>
      </c>
      <c r="L166" s="189">
        <f t="shared" si="53"/>
        <v>0</v>
      </c>
      <c r="M166" s="192">
        <f t="shared" si="53"/>
        <v>0</v>
      </c>
      <c r="N166" s="188">
        <f t="shared" si="53"/>
        <v>0</v>
      </c>
      <c r="O166" s="189">
        <f t="shared" si="53"/>
        <v>0</v>
      </c>
      <c r="P166" s="192">
        <f t="shared" si="53"/>
        <v>0</v>
      </c>
      <c r="Q166" s="191">
        <f t="shared" si="53"/>
        <v>0</v>
      </c>
      <c r="R166" s="189">
        <f t="shared" si="53"/>
        <v>0</v>
      </c>
      <c r="S166" s="192">
        <f t="shared" si="53"/>
        <v>0</v>
      </c>
      <c r="T166" s="188">
        <f t="shared" si="53"/>
        <v>0</v>
      </c>
      <c r="U166" s="189">
        <f t="shared" si="53"/>
        <v>0</v>
      </c>
      <c r="V166" s="192">
        <f t="shared" si="53"/>
        <v>0</v>
      </c>
      <c r="W166" s="191">
        <f t="shared" si="53"/>
        <v>0</v>
      </c>
      <c r="X166" s="189">
        <f t="shared" si="53"/>
        <v>0</v>
      </c>
      <c r="Y166" s="192">
        <f t="shared" si="53"/>
        <v>0</v>
      </c>
      <c r="Z166" s="188">
        <f t="shared" si="53"/>
        <v>0</v>
      </c>
      <c r="AA166" s="189">
        <f t="shared" si="53"/>
        <v>0</v>
      </c>
      <c r="AB166" s="192">
        <f t="shared" si="53"/>
        <v>0</v>
      </c>
      <c r="AC166" s="155">
        <f t="shared" si="47"/>
        <v>18825</v>
      </c>
      <c r="AD166" s="160">
        <f t="shared" si="48"/>
        <v>20176.240000099999</v>
      </c>
      <c r="AE166" s="205">
        <f t="shared" si="49"/>
        <v>-1351.2400000999987</v>
      </c>
      <c r="AF166" s="240">
        <f t="shared" si="50"/>
        <v>-7.1779017269588241E-2</v>
      </c>
      <c r="AG166" s="207"/>
      <c r="AH166" s="99"/>
      <c r="AI166" s="99"/>
    </row>
    <row r="167" spans="1:35" ht="15.75" customHeight="1" x14ac:dyDescent="0.25">
      <c r="A167" s="241" t="s">
        <v>97</v>
      </c>
      <c r="B167" s="242" t="s">
        <v>25</v>
      </c>
      <c r="C167" s="165" t="s">
        <v>169</v>
      </c>
      <c r="D167" s="198"/>
      <c r="E167" s="89"/>
      <c r="F167" s="90"/>
      <c r="G167" s="90"/>
      <c r="H167" s="89"/>
      <c r="I167" s="90"/>
      <c r="J167" s="94"/>
      <c r="K167" s="90"/>
      <c r="L167" s="90"/>
      <c r="M167" s="94"/>
      <c r="N167" s="89"/>
      <c r="O167" s="90"/>
      <c r="P167" s="94"/>
      <c r="Q167" s="90"/>
      <c r="R167" s="90"/>
      <c r="S167" s="94"/>
      <c r="T167" s="89"/>
      <c r="U167" s="90"/>
      <c r="V167" s="94"/>
      <c r="W167" s="90"/>
      <c r="X167" s="90"/>
      <c r="Y167" s="94"/>
      <c r="Z167" s="89"/>
      <c r="AA167" s="90"/>
      <c r="AB167" s="90"/>
      <c r="AC167" s="95"/>
      <c r="AD167" s="96"/>
      <c r="AE167" s="96"/>
      <c r="AF167" s="97"/>
      <c r="AG167" s="98"/>
      <c r="AH167" s="99"/>
      <c r="AI167" s="99"/>
    </row>
    <row r="168" spans="1:35" ht="15.75" customHeight="1" x14ac:dyDescent="0.25">
      <c r="A168" s="100" t="s">
        <v>99</v>
      </c>
      <c r="B168" s="101" t="s">
        <v>170</v>
      </c>
      <c r="C168" s="238" t="s">
        <v>171</v>
      </c>
      <c r="D168" s="178"/>
      <c r="E168" s="199">
        <f t="shared" ref="E168:AB168" si="54">SUM(E169:E178)</f>
        <v>503</v>
      </c>
      <c r="F168" s="200">
        <f t="shared" si="54"/>
        <v>2470</v>
      </c>
      <c r="G168" s="201">
        <f t="shared" si="54"/>
        <v>39200</v>
      </c>
      <c r="H168" s="199">
        <f t="shared" si="54"/>
        <v>503</v>
      </c>
      <c r="I168" s="200">
        <f t="shared" si="54"/>
        <v>2470</v>
      </c>
      <c r="J168" s="211">
        <f t="shared" si="54"/>
        <v>39200</v>
      </c>
      <c r="K168" s="210">
        <f t="shared" si="54"/>
        <v>0</v>
      </c>
      <c r="L168" s="200">
        <f t="shared" si="54"/>
        <v>0</v>
      </c>
      <c r="M168" s="211">
        <f t="shared" si="54"/>
        <v>0</v>
      </c>
      <c r="N168" s="199">
        <f t="shared" si="54"/>
        <v>0</v>
      </c>
      <c r="O168" s="200">
        <f t="shared" si="54"/>
        <v>0</v>
      </c>
      <c r="P168" s="211">
        <f t="shared" si="54"/>
        <v>0</v>
      </c>
      <c r="Q168" s="210">
        <f t="shared" si="54"/>
        <v>0</v>
      </c>
      <c r="R168" s="200">
        <f t="shared" si="54"/>
        <v>0</v>
      </c>
      <c r="S168" s="211">
        <f t="shared" si="54"/>
        <v>0</v>
      </c>
      <c r="T168" s="199">
        <f t="shared" si="54"/>
        <v>0</v>
      </c>
      <c r="U168" s="200">
        <f t="shared" si="54"/>
        <v>0</v>
      </c>
      <c r="V168" s="211">
        <f t="shared" si="54"/>
        <v>0</v>
      </c>
      <c r="W168" s="210">
        <f t="shared" si="54"/>
        <v>0</v>
      </c>
      <c r="X168" s="200">
        <f t="shared" si="54"/>
        <v>0</v>
      </c>
      <c r="Y168" s="211">
        <f t="shared" si="54"/>
        <v>0</v>
      </c>
      <c r="Z168" s="199">
        <f t="shared" si="54"/>
        <v>0</v>
      </c>
      <c r="AA168" s="200">
        <f t="shared" si="54"/>
        <v>0</v>
      </c>
      <c r="AB168" s="211">
        <f t="shared" si="54"/>
        <v>0</v>
      </c>
      <c r="AC168" s="107">
        <f t="shared" ref="AC168:AC179" si="55">G168+M168+S168+Y168</f>
        <v>39200</v>
      </c>
      <c r="AD168" s="108">
        <f t="shared" ref="AD168:AD179" si="56">J168+P168+V168+AB168</f>
        <v>39200</v>
      </c>
      <c r="AE168" s="108">
        <f t="shared" ref="AE168:AE179" si="57">AC168-AD168</f>
        <v>0</v>
      </c>
      <c r="AF168" s="110">
        <f t="shared" ref="AF168:AF179" si="58">AE168/AC168</f>
        <v>0</v>
      </c>
      <c r="AG168" s="111"/>
      <c r="AH168" s="112"/>
      <c r="AI168" s="112"/>
    </row>
    <row r="169" spans="1:35" ht="15.75" customHeight="1" x14ac:dyDescent="0.25">
      <c r="A169" s="447" t="s">
        <v>102</v>
      </c>
      <c r="B169" s="414" t="s">
        <v>106</v>
      </c>
      <c r="C169" s="402" t="s">
        <v>606</v>
      </c>
      <c r="D169" s="444" t="s">
        <v>121</v>
      </c>
      <c r="E169" s="445">
        <v>500</v>
      </c>
      <c r="F169" s="418">
        <v>70</v>
      </c>
      <c r="G169" s="419">
        <f>E169*F169</f>
        <v>35000</v>
      </c>
      <c r="H169" s="117">
        <v>500</v>
      </c>
      <c r="I169" s="118">
        <v>70</v>
      </c>
      <c r="J169" s="138">
        <f t="shared" ref="J169:J178" si="59">H169*I169</f>
        <v>35000</v>
      </c>
      <c r="K169" s="203"/>
      <c r="L169" s="118"/>
      <c r="M169" s="138">
        <f t="shared" ref="M169:M178" si="60">K169*L169</f>
        <v>0</v>
      </c>
      <c r="N169" s="117"/>
      <c r="O169" s="118"/>
      <c r="P169" s="138">
        <f t="shared" ref="P169:P178" si="61">N169*O169</f>
        <v>0</v>
      </c>
      <c r="Q169" s="203"/>
      <c r="R169" s="118"/>
      <c r="S169" s="138">
        <f t="shared" ref="S169:S178" si="62">Q169*R169</f>
        <v>0</v>
      </c>
      <c r="T169" s="117"/>
      <c r="U169" s="118"/>
      <c r="V169" s="138">
        <f t="shared" ref="V169:V178" si="63">T169*U169</f>
        <v>0</v>
      </c>
      <c r="W169" s="203"/>
      <c r="X169" s="118"/>
      <c r="Y169" s="138">
        <f t="shared" ref="Y169:Y178" si="64">W169*X169</f>
        <v>0</v>
      </c>
      <c r="Z169" s="117"/>
      <c r="AA169" s="118"/>
      <c r="AB169" s="138">
        <f t="shared" ref="AB169:AB178" si="65">Z169*AA169</f>
        <v>0</v>
      </c>
      <c r="AC169" s="120">
        <f t="shared" si="55"/>
        <v>35000</v>
      </c>
      <c r="AD169" s="121">
        <f t="shared" si="56"/>
        <v>35000</v>
      </c>
      <c r="AE169" s="180">
        <f t="shared" si="57"/>
        <v>0</v>
      </c>
      <c r="AF169" s="123">
        <f t="shared" si="58"/>
        <v>0</v>
      </c>
      <c r="AG169" s="124"/>
      <c r="AH169" s="99"/>
      <c r="AI169" s="99"/>
    </row>
    <row r="170" spans="1:35" ht="15.75" customHeight="1" x14ac:dyDescent="0.25">
      <c r="A170" s="447" t="s">
        <v>102</v>
      </c>
      <c r="B170" s="414" t="s">
        <v>178</v>
      </c>
      <c r="C170" s="402" t="s">
        <v>179</v>
      </c>
      <c r="D170" s="444" t="s">
        <v>121</v>
      </c>
      <c r="E170" s="445">
        <v>2</v>
      </c>
      <c r="F170" s="418">
        <v>1800</v>
      </c>
      <c r="G170" s="419">
        <f>E170*F170</f>
        <v>3600</v>
      </c>
      <c r="H170" s="559">
        <v>2</v>
      </c>
      <c r="I170" s="560">
        <v>1800</v>
      </c>
      <c r="J170" s="561">
        <f t="shared" si="59"/>
        <v>3600</v>
      </c>
      <c r="K170" s="203"/>
      <c r="L170" s="118"/>
      <c r="M170" s="138">
        <f t="shared" si="60"/>
        <v>0</v>
      </c>
      <c r="N170" s="117"/>
      <c r="O170" s="118"/>
      <c r="P170" s="138">
        <f t="shared" si="61"/>
        <v>0</v>
      </c>
      <c r="Q170" s="203"/>
      <c r="R170" s="118"/>
      <c r="S170" s="138">
        <f t="shared" si="62"/>
        <v>0</v>
      </c>
      <c r="T170" s="117"/>
      <c r="U170" s="118"/>
      <c r="V170" s="138">
        <f t="shared" si="63"/>
        <v>0</v>
      </c>
      <c r="W170" s="203"/>
      <c r="X170" s="118"/>
      <c r="Y170" s="138">
        <f t="shared" si="64"/>
        <v>0</v>
      </c>
      <c r="Z170" s="117"/>
      <c r="AA170" s="118"/>
      <c r="AB170" s="138">
        <f t="shared" si="65"/>
        <v>0</v>
      </c>
      <c r="AC170" s="120">
        <f t="shared" si="55"/>
        <v>3600</v>
      </c>
      <c r="AD170" s="121">
        <f t="shared" si="56"/>
        <v>3600</v>
      </c>
      <c r="AE170" s="180">
        <f t="shared" si="57"/>
        <v>0</v>
      </c>
      <c r="AF170" s="123">
        <f t="shared" si="58"/>
        <v>0</v>
      </c>
      <c r="AG170" s="124"/>
      <c r="AH170" s="99"/>
      <c r="AI170" s="99"/>
    </row>
    <row r="171" spans="1:35" ht="15.75" customHeight="1" x14ac:dyDescent="0.25">
      <c r="A171" s="447" t="s">
        <v>102</v>
      </c>
      <c r="B171" s="414" t="s">
        <v>180</v>
      </c>
      <c r="C171" s="402" t="s">
        <v>607</v>
      </c>
      <c r="D171" s="444" t="s">
        <v>121</v>
      </c>
      <c r="E171" s="445">
        <v>1</v>
      </c>
      <c r="F171" s="418">
        <v>600</v>
      </c>
      <c r="G171" s="419">
        <f>E171*F171</f>
        <v>600</v>
      </c>
      <c r="H171" s="559">
        <v>1</v>
      </c>
      <c r="I171" s="560">
        <v>600</v>
      </c>
      <c r="J171" s="561">
        <f t="shared" si="59"/>
        <v>600</v>
      </c>
      <c r="K171" s="203"/>
      <c r="L171" s="118"/>
      <c r="M171" s="138">
        <f t="shared" si="60"/>
        <v>0</v>
      </c>
      <c r="N171" s="117"/>
      <c r="O171" s="118"/>
      <c r="P171" s="138">
        <f t="shared" si="61"/>
        <v>0</v>
      </c>
      <c r="Q171" s="203"/>
      <c r="R171" s="118"/>
      <c r="S171" s="138">
        <f t="shared" si="62"/>
        <v>0</v>
      </c>
      <c r="T171" s="117"/>
      <c r="U171" s="118"/>
      <c r="V171" s="138">
        <f t="shared" si="63"/>
        <v>0</v>
      </c>
      <c r="W171" s="203"/>
      <c r="X171" s="118"/>
      <c r="Y171" s="138">
        <f t="shared" si="64"/>
        <v>0</v>
      </c>
      <c r="Z171" s="117"/>
      <c r="AA171" s="118"/>
      <c r="AB171" s="138">
        <f t="shared" si="65"/>
        <v>0</v>
      </c>
      <c r="AC171" s="120">
        <f t="shared" si="55"/>
        <v>600</v>
      </c>
      <c r="AD171" s="121">
        <f t="shared" si="56"/>
        <v>600</v>
      </c>
      <c r="AE171" s="180">
        <f t="shared" si="57"/>
        <v>0</v>
      </c>
      <c r="AF171" s="123">
        <f t="shared" si="58"/>
        <v>0</v>
      </c>
      <c r="AG171" s="124"/>
      <c r="AH171" s="99"/>
      <c r="AI171" s="99"/>
    </row>
    <row r="172" spans="1:35" ht="15.75" customHeight="1" x14ac:dyDescent="0.25">
      <c r="A172" s="113" t="s">
        <v>102</v>
      </c>
      <c r="B172" s="114" t="s">
        <v>172</v>
      </c>
      <c r="C172" s="115" t="s">
        <v>173</v>
      </c>
      <c r="D172" s="116" t="s">
        <v>121</v>
      </c>
      <c r="E172" s="117"/>
      <c r="F172" s="118"/>
      <c r="G172" s="119">
        <f t="shared" ref="G172:G178" si="66">E172*F172</f>
        <v>0</v>
      </c>
      <c r="H172" s="117"/>
      <c r="I172" s="118"/>
      <c r="J172" s="138">
        <f t="shared" si="59"/>
        <v>0</v>
      </c>
      <c r="K172" s="203"/>
      <c r="L172" s="118"/>
      <c r="M172" s="138">
        <f t="shared" si="60"/>
        <v>0</v>
      </c>
      <c r="N172" s="117"/>
      <c r="O172" s="118"/>
      <c r="P172" s="138">
        <f t="shared" si="61"/>
        <v>0</v>
      </c>
      <c r="Q172" s="203"/>
      <c r="R172" s="118"/>
      <c r="S172" s="138">
        <f t="shared" si="62"/>
        <v>0</v>
      </c>
      <c r="T172" s="117"/>
      <c r="U172" s="118"/>
      <c r="V172" s="138">
        <f t="shared" si="63"/>
        <v>0</v>
      </c>
      <c r="W172" s="203"/>
      <c r="X172" s="118"/>
      <c r="Y172" s="138">
        <f t="shared" si="64"/>
        <v>0</v>
      </c>
      <c r="Z172" s="117"/>
      <c r="AA172" s="118"/>
      <c r="AB172" s="138">
        <f t="shared" si="65"/>
        <v>0</v>
      </c>
      <c r="AC172" s="120">
        <f t="shared" si="55"/>
        <v>0</v>
      </c>
      <c r="AD172" s="121">
        <f t="shared" si="56"/>
        <v>0</v>
      </c>
      <c r="AE172" s="180">
        <f t="shared" si="57"/>
        <v>0</v>
      </c>
      <c r="AF172" s="123" t="e">
        <f t="shared" si="58"/>
        <v>#DIV/0!</v>
      </c>
      <c r="AG172" s="124"/>
      <c r="AH172" s="99"/>
      <c r="AI172" s="99"/>
    </row>
    <row r="173" spans="1:35" ht="15.75" customHeight="1" x14ac:dyDescent="0.25">
      <c r="A173" s="113" t="s">
        <v>102</v>
      </c>
      <c r="B173" s="243" t="s">
        <v>174</v>
      </c>
      <c r="C173" s="115" t="s">
        <v>175</v>
      </c>
      <c r="D173" s="116" t="s">
        <v>121</v>
      </c>
      <c r="E173" s="117"/>
      <c r="F173" s="118"/>
      <c r="G173" s="119">
        <f t="shared" si="66"/>
        <v>0</v>
      </c>
      <c r="H173" s="117"/>
      <c r="I173" s="118"/>
      <c r="J173" s="138">
        <f t="shared" si="59"/>
        <v>0</v>
      </c>
      <c r="K173" s="203"/>
      <c r="L173" s="118"/>
      <c r="M173" s="138">
        <f t="shared" si="60"/>
        <v>0</v>
      </c>
      <c r="N173" s="117"/>
      <c r="O173" s="118"/>
      <c r="P173" s="138">
        <f t="shared" si="61"/>
        <v>0</v>
      </c>
      <c r="Q173" s="203"/>
      <c r="R173" s="118"/>
      <c r="S173" s="138">
        <f t="shared" si="62"/>
        <v>0</v>
      </c>
      <c r="T173" s="117"/>
      <c r="U173" s="118"/>
      <c r="V173" s="138">
        <f t="shared" si="63"/>
        <v>0</v>
      </c>
      <c r="W173" s="203"/>
      <c r="X173" s="118"/>
      <c r="Y173" s="138">
        <f t="shared" si="64"/>
        <v>0</v>
      </c>
      <c r="Z173" s="117"/>
      <c r="AA173" s="118"/>
      <c r="AB173" s="138">
        <f t="shared" si="65"/>
        <v>0</v>
      </c>
      <c r="AC173" s="120">
        <f t="shared" si="55"/>
        <v>0</v>
      </c>
      <c r="AD173" s="121">
        <f t="shared" si="56"/>
        <v>0</v>
      </c>
      <c r="AE173" s="180">
        <f t="shared" si="57"/>
        <v>0</v>
      </c>
      <c r="AF173" s="123" t="e">
        <f t="shared" si="58"/>
        <v>#DIV/0!</v>
      </c>
      <c r="AG173" s="124"/>
      <c r="AH173" s="99"/>
      <c r="AI173" s="99"/>
    </row>
    <row r="174" spans="1:35" ht="15.75" customHeight="1" x14ac:dyDescent="0.25">
      <c r="A174" s="113" t="s">
        <v>102</v>
      </c>
      <c r="B174" s="114" t="s">
        <v>176</v>
      </c>
      <c r="C174" s="115" t="s">
        <v>177</v>
      </c>
      <c r="D174" s="116" t="s">
        <v>121</v>
      </c>
      <c r="E174" s="117"/>
      <c r="F174" s="118"/>
      <c r="G174" s="119">
        <f t="shared" si="66"/>
        <v>0</v>
      </c>
      <c r="H174" s="117"/>
      <c r="I174" s="118"/>
      <c r="J174" s="138">
        <f t="shared" si="59"/>
        <v>0</v>
      </c>
      <c r="K174" s="203"/>
      <c r="L174" s="118"/>
      <c r="M174" s="138">
        <f t="shared" si="60"/>
        <v>0</v>
      </c>
      <c r="N174" s="117"/>
      <c r="O174" s="118"/>
      <c r="P174" s="138">
        <f t="shared" si="61"/>
        <v>0</v>
      </c>
      <c r="Q174" s="203"/>
      <c r="R174" s="118"/>
      <c r="S174" s="138">
        <f t="shared" si="62"/>
        <v>0</v>
      </c>
      <c r="T174" s="117"/>
      <c r="U174" s="118"/>
      <c r="V174" s="138">
        <f t="shared" si="63"/>
        <v>0</v>
      </c>
      <c r="W174" s="203"/>
      <c r="X174" s="118"/>
      <c r="Y174" s="138">
        <f t="shared" si="64"/>
        <v>0</v>
      </c>
      <c r="Z174" s="117"/>
      <c r="AA174" s="118"/>
      <c r="AB174" s="138">
        <f t="shared" si="65"/>
        <v>0</v>
      </c>
      <c r="AC174" s="120">
        <f t="shared" si="55"/>
        <v>0</v>
      </c>
      <c r="AD174" s="121">
        <f t="shared" si="56"/>
        <v>0</v>
      </c>
      <c r="AE174" s="180">
        <f t="shared" si="57"/>
        <v>0</v>
      </c>
      <c r="AF174" s="123" t="e">
        <f t="shared" si="58"/>
        <v>#DIV/0!</v>
      </c>
      <c r="AG174" s="124"/>
      <c r="AH174" s="99"/>
      <c r="AI174" s="99"/>
    </row>
    <row r="175" spans="1:35" ht="15.75" customHeight="1" x14ac:dyDescent="0.25">
      <c r="A175" s="113" t="s">
        <v>102</v>
      </c>
      <c r="B175" s="114" t="s">
        <v>178</v>
      </c>
      <c r="C175" s="115" t="s">
        <v>179</v>
      </c>
      <c r="D175" s="116" t="s">
        <v>121</v>
      </c>
      <c r="E175" s="117"/>
      <c r="F175" s="118"/>
      <c r="G175" s="119">
        <f t="shared" si="66"/>
        <v>0</v>
      </c>
      <c r="H175" s="117"/>
      <c r="I175" s="118"/>
      <c r="J175" s="138">
        <f t="shared" si="59"/>
        <v>0</v>
      </c>
      <c r="K175" s="203"/>
      <c r="L175" s="118"/>
      <c r="M175" s="138">
        <f t="shared" si="60"/>
        <v>0</v>
      </c>
      <c r="N175" s="117"/>
      <c r="O175" s="118"/>
      <c r="P175" s="138">
        <f t="shared" si="61"/>
        <v>0</v>
      </c>
      <c r="Q175" s="203"/>
      <c r="R175" s="118"/>
      <c r="S175" s="138">
        <f t="shared" si="62"/>
        <v>0</v>
      </c>
      <c r="T175" s="117"/>
      <c r="U175" s="118"/>
      <c r="V175" s="138">
        <f t="shared" si="63"/>
        <v>0</v>
      </c>
      <c r="W175" s="203"/>
      <c r="X175" s="118"/>
      <c r="Y175" s="138">
        <f t="shared" si="64"/>
        <v>0</v>
      </c>
      <c r="Z175" s="117"/>
      <c r="AA175" s="118"/>
      <c r="AB175" s="138">
        <f t="shared" si="65"/>
        <v>0</v>
      </c>
      <c r="AC175" s="120">
        <f t="shared" si="55"/>
        <v>0</v>
      </c>
      <c r="AD175" s="121">
        <f t="shared" si="56"/>
        <v>0</v>
      </c>
      <c r="AE175" s="180">
        <f t="shared" si="57"/>
        <v>0</v>
      </c>
      <c r="AF175" s="123" t="e">
        <f t="shared" si="58"/>
        <v>#DIV/0!</v>
      </c>
      <c r="AG175" s="124"/>
      <c r="AH175" s="99"/>
      <c r="AI175" s="99"/>
    </row>
    <row r="176" spans="1:35" ht="15.75" customHeight="1" x14ac:dyDescent="0.25">
      <c r="A176" s="113" t="s">
        <v>102</v>
      </c>
      <c r="B176" s="114" t="s">
        <v>180</v>
      </c>
      <c r="C176" s="115" t="s">
        <v>181</v>
      </c>
      <c r="D176" s="116" t="s">
        <v>121</v>
      </c>
      <c r="E176" s="117"/>
      <c r="F176" s="118"/>
      <c r="G176" s="119">
        <f t="shared" si="66"/>
        <v>0</v>
      </c>
      <c r="H176" s="117"/>
      <c r="I176" s="118"/>
      <c r="J176" s="138">
        <f t="shared" si="59"/>
        <v>0</v>
      </c>
      <c r="K176" s="203"/>
      <c r="L176" s="118"/>
      <c r="M176" s="138">
        <f t="shared" si="60"/>
        <v>0</v>
      </c>
      <c r="N176" s="117"/>
      <c r="O176" s="118"/>
      <c r="P176" s="138">
        <f t="shared" si="61"/>
        <v>0</v>
      </c>
      <c r="Q176" s="203"/>
      <c r="R176" s="118"/>
      <c r="S176" s="138">
        <f t="shared" si="62"/>
        <v>0</v>
      </c>
      <c r="T176" s="117"/>
      <c r="U176" s="118"/>
      <c r="V176" s="138">
        <f t="shared" si="63"/>
        <v>0</v>
      </c>
      <c r="W176" s="203"/>
      <c r="X176" s="118"/>
      <c r="Y176" s="138">
        <f t="shared" si="64"/>
        <v>0</v>
      </c>
      <c r="Z176" s="117"/>
      <c r="AA176" s="118"/>
      <c r="AB176" s="138">
        <f t="shared" si="65"/>
        <v>0</v>
      </c>
      <c r="AC176" s="120">
        <f t="shared" si="55"/>
        <v>0</v>
      </c>
      <c r="AD176" s="121">
        <f t="shared" si="56"/>
        <v>0</v>
      </c>
      <c r="AE176" s="180">
        <f t="shared" si="57"/>
        <v>0</v>
      </c>
      <c r="AF176" s="123" t="e">
        <f t="shared" si="58"/>
        <v>#DIV/0!</v>
      </c>
      <c r="AG176" s="124"/>
      <c r="AH176" s="99"/>
      <c r="AI176" s="99"/>
    </row>
    <row r="177" spans="1:35" ht="15.75" customHeight="1" x14ac:dyDescent="0.25">
      <c r="A177" s="125" t="s">
        <v>102</v>
      </c>
      <c r="B177" s="126" t="s">
        <v>182</v>
      </c>
      <c r="C177" s="127" t="s">
        <v>183</v>
      </c>
      <c r="D177" s="116" t="s">
        <v>121</v>
      </c>
      <c r="E177" s="129"/>
      <c r="F177" s="130"/>
      <c r="G177" s="119">
        <f t="shared" si="66"/>
        <v>0</v>
      </c>
      <c r="H177" s="129"/>
      <c r="I177" s="130"/>
      <c r="J177" s="138">
        <f t="shared" si="59"/>
        <v>0</v>
      </c>
      <c r="K177" s="203"/>
      <c r="L177" s="118"/>
      <c r="M177" s="138">
        <f t="shared" si="60"/>
        <v>0</v>
      </c>
      <c r="N177" s="117"/>
      <c r="O177" s="118"/>
      <c r="P177" s="138">
        <f t="shared" si="61"/>
        <v>0</v>
      </c>
      <c r="Q177" s="203"/>
      <c r="R177" s="118"/>
      <c r="S177" s="138">
        <f t="shared" si="62"/>
        <v>0</v>
      </c>
      <c r="T177" s="117"/>
      <c r="U177" s="118"/>
      <c r="V177" s="138">
        <f t="shared" si="63"/>
        <v>0</v>
      </c>
      <c r="W177" s="203"/>
      <c r="X177" s="118"/>
      <c r="Y177" s="138">
        <f t="shared" si="64"/>
        <v>0</v>
      </c>
      <c r="Z177" s="117"/>
      <c r="AA177" s="118"/>
      <c r="AB177" s="138">
        <f t="shared" si="65"/>
        <v>0</v>
      </c>
      <c r="AC177" s="120">
        <f t="shared" si="55"/>
        <v>0</v>
      </c>
      <c r="AD177" s="121">
        <f t="shared" si="56"/>
        <v>0</v>
      </c>
      <c r="AE177" s="180">
        <f t="shared" si="57"/>
        <v>0</v>
      </c>
      <c r="AF177" s="123" t="e">
        <f t="shared" si="58"/>
        <v>#DIV/0!</v>
      </c>
      <c r="AG177" s="124"/>
      <c r="AH177" s="99"/>
      <c r="AI177" s="99"/>
    </row>
    <row r="178" spans="1:35" ht="15.75" customHeight="1" x14ac:dyDescent="0.25">
      <c r="A178" s="139" t="s">
        <v>102</v>
      </c>
      <c r="B178" s="140" t="s">
        <v>184</v>
      </c>
      <c r="C178" s="141" t="s">
        <v>185</v>
      </c>
      <c r="D178" s="142" t="s">
        <v>121</v>
      </c>
      <c r="E178" s="143"/>
      <c r="F178" s="144"/>
      <c r="G178" s="145">
        <f t="shared" si="66"/>
        <v>0</v>
      </c>
      <c r="H178" s="143"/>
      <c r="I178" s="144"/>
      <c r="J178" s="146">
        <f t="shared" si="59"/>
        <v>0</v>
      </c>
      <c r="K178" s="204"/>
      <c r="L178" s="144"/>
      <c r="M178" s="146">
        <f t="shared" si="60"/>
        <v>0</v>
      </c>
      <c r="N178" s="143"/>
      <c r="O178" s="144"/>
      <c r="P178" s="146">
        <f t="shared" si="61"/>
        <v>0</v>
      </c>
      <c r="Q178" s="204"/>
      <c r="R178" s="144"/>
      <c r="S178" s="146">
        <f t="shared" si="62"/>
        <v>0</v>
      </c>
      <c r="T178" s="143"/>
      <c r="U178" s="144"/>
      <c r="V178" s="146">
        <f t="shared" si="63"/>
        <v>0</v>
      </c>
      <c r="W178" s="204"/>
      <c r="X178" s="144"/>
      <c r="Y178" s="146">
        <f t="shared" si="64"/>
        <v>0</v>
      </c>
      <c r="Z178" s="143"/>
      <c r="AA178" s="144"/>
      <c r="AB178" s="146">
        <f t="shared" si="65"/>
        <v>0</v>
      </c>
      <c r="AC178" s="132">
        <f t="shared" si="55"/>
        <v>0</v>
      </c>
      <c r="AD178" s="133">
        <f t="shared" si="56"/>
        <v>0</v>
      </c>
      <c r="AE178" s="182">
        <f t="shared" si="57"/>
        <v>0</v>
      </c>
      <c r="AF178" s="123" t="e">
        <f t="shared" si="58"/>
        <v>#DIV/0!</v>
      </c>
      <c r="AG178" s="124"/>
      <c r="AH178" s="99"/>
      <c r="AI178" s="99"/>
    </row>
    <row r="179" spans="1:35" ht="15" customHeight="1" x14ac:dyDescent="0.25">
      <c r="A179" s="184" t="s">
        <v>186</v>
      </c>
      <c r="B179" s="185"/>
      <c r="C179" s="186"/>
      <c r="D179" s="187"/>
      <c r="E179" s="188">
        <f t="shared" ref="E179:AB179" si="67">E168</f>
        <v>503</v>
      </c>
      <c r="F179" s="189">
        <f t="shared" si="67"/>
        <v>2470</v>
      </c>
      <c r="G179" s="190">
        <f t="shared" si="67"/>
        <v>39200</v>
      </c>
      <c r="H179" s="155">
        <f t="shared" si="67"/>
        <v>503</v>
      </c>
      <c r="I179" s="157">
        <f t="shared" si="67"/>
        <v>2470</v>
      </c>
      <c r="J179" s="205">
        <f t="shared" si="67"/>
        <v>39200</v>
      </c>
      <c r="K179" s="191">
        <f t="shared" si="67"/>
        <v>0</v>
      </c>
      <c r="L179" s="189">
        <f t="shared" si="67"/>
        <v>0</v>
      </c>
      <c r="M179" s="192">
        <f t="shared" si="67"/>
        <v>0</v>
      </c>
      <c r="N179" s="188">
        <f t="shared" si="67"/>
        <v>0</v>
      </c>
      <c r="O179" s="189">
        <f t="shared" si="67"/>
        <v>0</v>
      </c>
      <c r="P179" s="192">
        <f t="shared" si="67"/>
        <v>0</v>
      </c>
      <c r="Q179" s="191">
        <f t="shared" si="67"/>
        <v>0</v>
      </c>
      <c r="R179" s="189">
        <f t="shared" si="67"/>
        <v>0</v>
      </c>
      <c r="S179" s="192">
        <f t="shared" si="67"/>
        <v>0</v>
      </c>
      <c r="T179" s="188">
        <f t="shared" si="67"/>
        <v>0</v>
      </c>
      <c r="U179" s="189">
        <f t="shared" si="67"/>
        <v>0</v>
      </c>
      <c r="V179" s="192">
        <f t="shared" si="67"/>
        <v>0</v>
      </c>
      <c r="W179" s="191">
        <f t="shared" si="67"/>
        <v>0</v>
      </c>
      <c r="X179" s="189">
        <f t="shared" si="67"/>
        <v>0</v>
      </c>
      <c r="Y179" s="192">
        <f t="shared" si="67"/>
        <v>0</v>
      </c>
      <c r="Z179" s="188">
        <f t="shared" si="67"/>
        <v>0</v>
      </c>
      <c r="AA179" s="189">
        <f t="shared" si="67"/>
        <v>0</v>
      </c>
      <c r="AB179" s="192">
        <f t="shared" si="67"/>
        <v>0</v>
      </c>
      <c r="AC179" s="188">
        <f t="shared" si="55"/>
        <v>39200</v>
      </c>
      <c r="AD179" s="193">
        <f t="shared" si="56"/>
        <v>39200</v>
      </c>
      <c r="AE179" s="192">
        <f t="shared" si="57"/>
        <v>0</v>
      </c>
      <c r="AF179" s="244">
        <f t="shared" si="58"/>
        <v>0</v>
      </c>
      <c r="AG179" s="195"/>
      <c r="AH179" s="99"/>
      <c r="AI179" s="99"/>
    </row>
    <row r="180" spans="1:35" ht="30" customHeight="1" thickBot="1" x14ac:dyDescent="0.3">
      <c r="A180" s="241" t="s">
        <v>97</v>
      </c>
      <c r="B180" s="242" t="s">
        <v>26</v>
      </c>
      <c r="C180" s="245" t="s">
        <v>187</v>
      </c>
      <c r="D180" s="246"/>
      <c r="E180" s="247"/>
      <c r="F180" s="248"/>
      <c r="G180" s="248"/>
      <c r="H180" s="247"/>
      <c r="I180" s="248"/>
      <c r="J180" s="248"/>
      <c r="K180" s="248"/>
      <c r="L180" s="248"/>
      <c r="M180" s="249"/>
      <c r="N180" s="247"/>
      <c r="O180" s="248"/>
      <c r="P180" s="249"/>
      <c r="Q180" s="248"/>
      <c r="R180" s="248"/>
      <c r="S180" s="249"/>
      <c r="T180" s="247"/>
      <c r="U180" s="248"/>
      <c r="V180" s="249"/>
      <c r="W180" s="248"/>
      <c r="X180" s="248"/>
      <c r="Y180" s="249"/>
      <c r="Z180" s="247"/>
      <c r="AA180" s="248"/>
      <c r="AB180" s="248"/>
      <c r="AC180" s="235"/>
      <c r="AD180" s="236"/>
      <c r="AE180" s="236"/>
      <c r="AF180" s="250"/>
      <c r="AG180" s="251"/>
      <c r="AH180" s="99"/>
      <c r="AI180" s="99"/>
    </row>
    <row r="181" spans="1:35" ht="30" customHeight="1" thickBot="1" x14ac:dyDescent="0.3">
      <c r="A181" s="496" t="s">
        <v>102</v>
      </c>
      <c r="B181" s="497" t="s">
        <v>103</v>
      </c>
      <c r="C181" s="468" t="s">
        <v>608</v>
      </c>
      <c r="D181" s="498" t="s">
        <v>609</v>
      </c>
      <c r="E181" s="470">
        <v>10</v>
      </c>
      <c r="F181" s="471">
        <v>4000</v>
      </c>
      <c r="G181" s="499">
        <v>40000</v>
      </c>
      <c r="H181" s="576"/>
      <c r="I181" s="577"/>
      <c r="J181" s="578">
        <f t="shared" ref="J181:J188" si="68">H181*I181</f>
        <v>0</v>
      </c>
      <c r="K181" s="260"/>
      <c r="L181" s="257"/>
      <c r="M181" s="259">
        <f t="shared" ref="M181:M188" si="69">K181*L181</f>
        <v>0</v>
      </c>
      <c r="N181" s="256"/>
      <c r="O181" s="257"/>
      <c r="P181" s="259">
        <f t="shared" ref="P181:P188" si="70">N181*O181</f>
        <v>0</v>
      </c>
      <c r="Q181" s="260"/>
      <c r="R181" s="257"/>
      <c r="S181" s="259">
        <f t="shared" ref="S181:S188" si="71">Q181*R181</f>
        <v>0</v>
      </c>
      <c r="T181" s="256"/>
      <c r="U181" s="257"/>
      <c r="V181" s="259">
        <f t="shared" ref="V181:V188" si="72">T181*U181</f>
        <v>0</v>
      </c>
      <c r="W181" s="260"/>
      <c r="X181" s="257"/>
      <c r="Y181" s="259">
        <f t="shared" ref="Y181:Y188" si="73">W181*X181</f>
        <v>0</v>
      </c>
      <c r="Z181" s="256"/>
      <c r="AA181" s="257"/>
      <c r="AB181" s="259">
        <f t="shared" ref="AB181:AB188" si="74">Z181*AA181</f>
        <v>0</v>
      </c>
      <c r="AC181" s="261">
        <f t="shared" ref="AC181:AC189" si="75">G181+M181+S181+Y181</f>
        <v>40000</v>
      </c>
      <c r="AD181" s="262">
        <f t="shared" ref="AD181:AD189" si="76">J181+P181+V181+AB181</f>
        <v>0</v>
      </c>
      <c r="AE181" s="263">
        <f t="shared" ref="AE181:AE189" si="77">AC181-AD181</f>
        <v>40000</v>
      </c>
      <c r="AF181" s="264">
        <f t="shared" ref="AF181:AF189" si="78">AE181/AC181</f>
        <v>1</v>
      </c>
      <c r="AG181" s="265"/>
      <c r="AH181" s="99"/>
      <c r="AI181" s="99"/>
    </row>
    <row r="182" spans="1:35" ht="30" customHeight="1" x14ac:dyDescent="0.25">
      <c r="A182" s="500" t="s">
        <v>102</v>
      </c>
      <c r="B182" s="501" t="s">
        <v>106</v>
      </c>
      <c r="C182" s="502" t="s">
        <v>610</v>
      </c>
      <c r="D182" s="473" t="s">
        <v>195</v>
      </c>
      <c r="E182" s="503">
        <v>10</v>
      </c>
      <c r="F182" s="504">
        <v>1000</v>
      </c>
      <c r="G182" s="499">
        <v>10000</v>
      </c>
      <c r="H182" s="559"/>
      <c r="I182" s="560"/>
      <c r="J182" s="561">
        <f t="shared" si="68"/>
        <v>0</v>
      </c>
      <c r="K182" s="203"/>
      <c r="L182" s="118"/>
      <c r="M182" s="138">
        <f t="shared" si="69"/>
        <v>0</v>
      </c>
      <c r="N182" s="117"/>
      <c r="O182" s="118"/>
      <c r="P182" s="138">
        <f t="shared" si="70"/>
        <v>0</v>
      </c>
      <c r="Q182" s="203"/>
      <c r="R182" s="118"/>
      <c r="S182" s="138">
        <f t="shared" si="71"/>
        <v>0</v>
      </c>
      <c r="T182" s="117"/>
      <c r="U182" s="118"/>
      <c r="V182" s="138">
        <f t="shared" si="72"/>
        <v>0</v>
      </c>
      <c r="W182" s="203"/>
      <c r="X182" s="118"/>
      <c r="Y182" s="138">
        <f t="shared" si="73"/>
        <v>0</v>
      </c>
      <c r="Z182" s="117"/>
      <c r="AA182" s="118"/>
      <c r="AB182" s="138">
        <f t="shared" si="74"/>
        <v>0</v>
      </c>
      <c r="AC182" s="120">
        <f t="shared" si="75"/>
        <v>10000</v>
      </c>
      <c r="AD182" s="121">
        <f t="shared" si="76"/>
        <v>0</v>
      </c>
      <c r="AE182" s="180">
        <f t="shared" si="77"/>
        <v>10000</v>
      </c>
      <c r="AF182" s="269">
        <f t="shared" si="78"/>
        <v>1</v>
      </c>
      <c r="AG182" s="270"/>
      <c r="AH182" s="99"/>
      <c r="AI182" s="99"/>
    </row>
    <row r="183" spans="1:35" s="478" customFormat="1" ht="30" customHeight="1" x14ac:dyDescent="0.25">
      <c r="A183" s="447" t="s">
        <v>102</v>
      </c>
      <c r="B183" s="505" t="s">
        <v>107</v>
      </c>
      <c r="C183" s="502" t="s">
        <v>611</v>
      </c>
      <c r="D183" s="473" t="s">
        <v>206</v>
      </c>
      <c r="E183" s="503">
        <v>1</v>
      </c>
      <c r="F183" s="504">
        <v>50000</v>
      </c>
      <c r="G183" s="506">
        <f>E183*F183</f>
        <v>50000</v>
      </c>
      <c r="H183" s="559">
        <v>1</v>
      </c>
      <c r="I183" s="560">
        <v>29500</v>
      </c>
      <c r="J183" s="561">
        <v>29950</v>
      </c>
      <c r="K183" s="203"/>
      <c r="L183" s="118"/>
      <c r="M183" s="138"/>
      <c r="N183" s="117"/>
      <c r="O183" s="118"/>
      <c r="P183" s="138"/>
      <c r="Q183" s="203"/>
      <c r="R183" s="118"/>
      <c r="S183" s="138"/>
      <c r="T183" s="117"/>
      <c r="U183" s="118"/>
      <c r="V183" s="138"/>
      <c r="W183" s="203"/>
      <c r="X183" s="118"/>
      <c r="Y183" s="138"/>
      <c r="Z183" s="117"/>
      <c r="AA183" s="118"/>
      <c r="AB183" s="138"/>
      <c r="AC183" s="120">
        <f t="shared" si="75"/>
        <v>50000</v>
      </c>
      <c r="AD183" s="121">
        <f t="shared" si="76"/>
        <v>29950</v>
      </c>
      <c r="AE183" s="180"/>
      <c r="AF183" s="521"/>
      <c r="AG183" s="270"/>
      <c r="AH183" s="99"/>
      <c r="AI183" s="99"/>
    </row>
    <row r="184" spans="1:35" s="478" customFormat="1" ht="30" customHeight="1" x14ac:dyDescent="0.25">
      <c r="A184" s="447" t="s">
        <v>102</v>
      </c>
      <c r="B184" s="505" t="s">
        <v>172</v>
      </c>
      <c r="C184" s="472" t="s">
        <v>612</v>
      </c>
      <c r="D184" s="477" t="s">
        <v>206</v>
      </c>
      <c r="E184" s="474">
        <v>1</v>
      </c>
      <c r="F184" s="475">
        <v>450000</v>
      </c>
      <c r="G184" s="419">
        <f>E184*F184</f>
        <v>450000</v>
      </c>
      <c r="H184" s="559">
        <v>1</v>
      </c>
      <c r="I184" s="560">
        <v>450000</v>
      </c>
      <c r="J184" s="561">
        <f>H184*I184</f>
        <v>450000</v>
      </c>
      <c r="K184" s="203"/>
      <c r="L184" s="118"/>
      <c r="M184" s="138"/>
      <c r="N184" s="117"/>
      <c r="O184" s="118"/>
      <c r="P184" s="138"/>
      <c r="Q184" s="203"/>
      <c r="R184" s="118"/>
      <c r="S184" s="138"/>
      <c r="T184" s="117"/>
      <c r="U184" s="118"/>
      <c r="V184" s="138"/>
      <c r="W184" s="203"/>
      <c r="X184" s="118"/>
      <c r="Y184" s="138"/>
      <c r="Z184" s="117"/>
      <c r="AA184" s="118"/>
      <c r="AB184" s="138"/>
      <c r="AC184" s="120">
        <f t="shared" si="75"/>
        <v>450000</v>
      </c>
      <c r="AD184" s="121">
        <f t="shared" si="76"/>
        <v>450000</v>
      </c>
      <c r="AE184" s="180"/>
      <c r="AF184" s="521"/>
      <c r="AG184" s="270"/>
      <c r="AH184" s="99"/>
      <c r="AI184" s="99"/>
    </row>
    <row r="185" spans="1:35" s="478" customFormat="1" ht="30" customHeight="1" thickBot="1" x14ac:dyDescent="0.3">
      <c r="A185" s="489" t="s">
        <v>102</v>
      </c>
      <c r="B185" s="507" t="s">
        <v>427</v>
      </c>
      <c r="C185" s="472" t="s">
        <v>613</v>
      </c>
      <c r="D185" s="477" t="s">
        <v>105</v>
      </c>
      <c r="E185" s="474">
        <v>5</v>
      </c>
      <c r="F185" s="475">
        <v>8400</v>
      </c>
      <c r="G185" s="419">
        <v>42000</v>
      </c>
      <c r="H185" s="559">
        <v>5</v>
      </c>
      <c r="I185" s="560">
        <v>8400</v>
      </c>
      <c r="J185" s="561">
        <f>H185*I185</f>
        <v>42000</v>
      </c>
      <c r="K185" s="203"/>
      <c r="L185" s="118"/>
      <c r="M185" s="138"/>
      <c r="N185" s="117"/>
      <c r="O185" s="118"/>
      <c r="P185" s="138"/>
      <c r="Q185" s="203"/>
      <c r="R185" s="118"/>
      <c r="S185" s="138"/>
      <c r="T185" s="117"/>
      <c r="U185" s="118"/>
      <c r="V185" s="138"/>
      <c r="W185" s="203"/>
      <c r="X185" s="118"/>
      <c r="Y185" s="138"/>
      <c r="Z185" s="117"/>
      <c r="AA185" s="118"/>
      <c r="AB185" s="138"/>
      <c r="AC185" s="120">
        <f t="shared" si="75"/>
        <v>42000</v>
      </c>
      <c r="AD185" s="121">
        <f t="shared" si="76"/>
        <v>42000</v>
      </c>
      <c r="AE185" s="180"/>
      <c r="AF185" s="521"/>
      <c r="AG185" s="270"/>
      <c r="AH185" s="99"/>
      <c r="AI185" s="99"/>
    </row>
    <row r="186" spans="1:35" s="478" customFormat="1" ht="30" customHeight="1" thickBot="1" x14ac:dyDescent="0.3">
      <c r="A186" s="489" t="s">
        <v>102</v>
      </c>
      <c r="B186" s="507" t="s">
        <v>174</v>
      </c>
      <c r="C186" s="272" t="s">
        <v>614</v>
      </c>
      <c r="D186" s="509" t="s">
        <v>105</v>
      </c>
      <c r="E186" s="510">
        <v>5</v>
      </c>
      <c r="F186" s="511">
        <v>13500</v>
      </c>
      <c r="G186" s="512">
        <v>67500</v>
      </c>
      <c r="H186" s="559"/>
      <c r="I186" s="560"/>
      <c r="J186" s="561">
        <v>68967</v>
      </c>
      <c r="K186" s="203"/>
      <c r="L186" s="118"/>
      <c r="M186" s="138"/>
      <c r="N186" s="117"/>
      <c r="O186" s="118"/>
      <c r="P186" s="138"/>
      <c r="Q186" s="203"/>
      <c r="R186" s="118"/>
      <c r="S186" s="138"/>
      <c r="T186" s="117"/>
      <c r="U186" s="118"/>
      <c r="V186" s="138"/>
      <c r="W186" s="203"/>
      <c r="X186" s="118"/>
      <c r="Y186" s="138"/>
      <c r="Z186" s="117"/>
      <c r="AA186" s="118"/>
      <c r="AB186" s="138"/>
      <c r="AC186" s="120">
        <f t="shared" si="75"/>
        <v>67500</v>
      </c>
      <c r="AD186" s="121">
        <f t="shared" si="76"/>
        <v>68967</v>
      </c>
      <c r="AE186" s="180"/>
      <c r="AF186" s="521"/>
      <c r="AG186" s="270"/>
      <c r="AH186" s="99"/>
      <c r="AI186" s="99"/>
    </row>
    <row r="187" spans="1:35" ht="30" customHeight="1" x14ac:dyDescent="0.25">
      <c r="A187" s="539" t="s">
        <v>102</v>
      </c>
      <c r="B187" s="540" t="s">
        <v>176</v>
      </c>
      <c r="C187" s="515" t="s">
        <v>615</v>
      </c>
      <c r="D187" s="485" t="s">
        <v>206</v>
      </c>
      <c r="E187" s="517">
        <v>1</v>
      </c>
      <c r="F187" s="518">
        <v>100000</v>
      </c>
      <c r="G187" s="519">
        <f>F187*E187</f>
        <v>100000</v>
      </c>
      <c r="H187" s="559">
        <v>1</v>
      </c>
      <c r="I187" s="560">
        <v>151100</v>
      </c>
      <c r="J187" s="561">
        <f t="shared" si="68"/>
        <v>151100</v>
      </c>
      <c r="K187" s="203"/>
      <c r="L187" s="118"/>
      <c r="M187" s="138">
        <f t="shared" si="69"/>
        <v>0</v>
      </c>
      <c r="N187" s="117"/>
      <c r="O187" s="118"/>
      <c r="P187" s="138">
        <f t="shared" si="70"/>
        <v>0</v>
      </c>
      <c r="Q187" s="203"/>
      <c r="R187" s="118"/>
      <c r="S187" s="138">
        <f t="shared" si="71"/>
        <v>0</v>
      </c>
      <c r="T187" s="117"/>
      <c r="U187" s="118"/>
      <c r="V187" s="138">
        <f t="shared" si="72"/>
        <v>0</v>
      </c>
      <c r="W187" s="203"/>
      <c r="X187" s="118"/>
      <c r="Y187" s="138">
        <f t="shared" si="73"/>
        <v>0</v>
      </c>
      <c r="Z187" s="117"/>
      <c r="AA187" s="118"/>
      <c r="AB187" s="138">
        <f t="shared" si="74"/>
        <v>0</v>
      </c>
      <c r="AC187" s="120">
        <f t="shared" si="75"/>
        <v>100000</v>
      </c>
      <c r="AD187" s="121">
        <f t="shared" si="76"/>
        <v>151100</v>
      </c>
      <c r="AE187" s="180">
        <f t="shared" si="77"/>
        <v>-51100</v>
      </c>
      <c r="AF187" s="269">
        <f t="shared" si="78"/>
        <v>-0.51100000000000001</v>
      </c>
      <c r="AG187" s="270"/>
      <c r="AH187" s="99"/>
      <c r="AI187" s="99"/>
    </row>
    <row r="188" spans="1:35" ht="30" customHeight="1" thickBot="1" x14ac:dyDescent="0.3">
      <c r="A188" s="541" t="s">
        <v>102</v>
      </c>
      <c r="B188" s="542" t="s">
        <v>178</v>
      </c>
      <c r="C188" s="543" t="s">
        <v>616</v>
      </c>
      <c r="D188" s="544" t="s">
        <v>105</v>
      </c>
      <c r="E188" s="545">
        <v>5</v>
      </c>
      <c r="F188" s="546">
        <f>G188/E188</f>
        <v>8500</v>
      </c>
      <c r="G188" s="547">
        <v>42500</v>
      </c>
      <c r="H188" s="581">
        <v>1</v>
      </c>
      <c r="I188" s="582">
        <v>51000</v>
      </c>
      <c r="J188" s="583">
        <f t="shared" si="68"/>
        <v>51000</v>
      </c>
      <c r="K188" s="204"/>
      <c r="L188" s="144"/>
      <c r="M188" s="146">
        <f t="shared" si="69"/>
        <v>0</v>
      </c>
      <c r="N188" s="143"/>
      <c r="O188" s="144"/>
      <c r="P188" s="146">
        <f t="shared" si="70"/>
        <v>0</v>
      </c>
      <c r="Q188" s="204"/>
      <c r="R188" s="144"/>
      <c r="S188" s="146">
        <f t="shared" si="71"/>
        <v>0</v>
      </c>
      <c r="T188" s="143"/>
      <c r="U188" s="144"/>
      <c r="V188" s="146">
        <f t="shared" si="72"/>
        <v>0</v>
      </c>
      <c r="W188" s="204"/>
      <c r="X188" s="144"/>
      <c r="Y188" s="146">
        <f t="shared" si="73"/>
        <v>0</v>
      </c>
      <c r="Z188" s="143"/>
      <c r="AA188" s="144"/>
      <c r="AB188" s="146">
        <f t="shared" si="74"/>
        <v>0</v>
      </c>
      <c r="AC188" s="132">
        <f t="shared" si="75"/>
        <v>42500</v>
      </c>
      <c r="AD188" s="133">
        <f t="shared" si="76"/>
        <v>51000</v>
      </c>
      <c r="AE188" s="182">
        <f t="shared" si="77"/>
        <v>-8500</v>
      </c>
      <c r="AF188" s="269">
        <f t="shared" si="78"/>
        <v>-0.2</v>
      </c>
      <c r="AG188" s="270"/>
      <c r="AH188" s="99"/>
      <c r="AI188" s="99"/>
    </row>
    <row r="189" spans="1:35" ht="15" customHeight="1" thickBot="1" x14ac:dyDescent="0.3">
      <c r="A189" s="274" t="s">
        <v>188</v>
      </c>
      <c r="B189" s="275"/>
      <c r="C189" s="276"/>
      <c r="D189" s="277"/>
      <c r="E189" s="278">
        <f t="shared" ref="E189:AB189" si="79">SUM(E181:E188)</f>
        <v>38</v>
      </c>
      <c r="F189" s="279">
        <f t="shared" si="79"/>
        <v>635400</v>
      </c>
      <c r="G189" s="280">
        <f t="shared" si="79"/>
        <v>802000</v>
      </c>
      <c r="H189" s="281">
        <f t="shared" si="79"/>
        <v>9</v>
      </c>
      <c r="I189" s="282">
        <f t="shared" si="79"/>
        <v>690000</v>
      </c>
      <c r="J189" s="283">
        <f t="shared" si="79"/>
        <v>793017</v>
      </c>
      <c r="K189" s="284">
        <f t="shared" si="79"/>
        <v>0</v>
      </c>
      <c r="L189" s="279">
        <f t="shared" si="79"/>
        <v>0</v>
      </c>
      <c r="M189" s="285">
        <f t="shared" si="79"/>
        <v>0</v>
      </c>
      <c r="N189" s="278">
        <f t="shared" si="79"/>
        <v>0</v>
      </c>
      <c r="O189" s="279">
        <f t="shared" si="79"/>
        <v>0</v>
      </c>
      <c r="P189" s="285">
        <f t="shared" si="79"/>
        <v>0</v>
      </c>
      <c r="Q189" s="284">
        <f t="shared" si="79"/>
        <v>0</v>
      </c>
      <c r="R189" s="279">
        <f t="shared" si="79"/>
        <v>0</v>
      </c>
      <c r="S189" s="285">
        <f t="shared" si="79"/>
        <v>0</v>
      </c>
      <c r="T189" s="278">
        <f t="shared" si="79"/>
        <v>0</v>
      </c>
      <c r="U189" s="279">
        <f t="shared" si="79"/>
        <v>0</v>
      </c>
      <c r="V189" s="285">
        <f t="shared" si="79"/>
        <v>0</v>
      </c>
      <c r="W189" s="284">
        <f t="shared" si="79"/>
        <v>0</v>
      </c>
      <c r="X189" s="279">
        <f t="shared" si="79"/>
        <v>0</v>
      </c>
      <c r="Y189" s="285">
        <f t="shared" si="79"/>
        <v>0</v>
      </c>
      <c r="Z189" s="278">
        <f t="shared" si="79"/>
        <v>0</v>
      </c>
      <c r="AA189" s="279">
        <f t="shared" si="79"/>
        <v>0</v>
      </c>
      <c r="AB189" s="285">
        <f t="shared" si="79"/>
        <v>0</v>
      </c>
      <c r="AC189" s="188">
        <f t="shared" si="75"/>
        <v>802000</v>
      </c>
      <c r="AD189" s="193">
        <f t="shared" si="76"/>
        <v>793017</v>
      </c>
      <c r="AE189" s="192">
        <f t="shared" si="77"/>
        <v>8983</v>
      </c>
      <c r="AF189" s="244">
        <f t="shared" si="78"/>
        <v>1.120074812967581E-2</v>
      </c>
      <c r="AG189" s="195"/>
      <c r="AH189" s="99"/>
      <c r="AI189" s="99"/>
    </row>
    <row r="190" spans="1:35" ht="15" customHeight="1" x14ac:dyDescent="0.25">
      <c r="A190" s="241" t="s">
        <v>97</v>
      </c>
      <c r="B190" s="286" t="s">
        <v>27</v>
      </c>
      <c r="C190" s="165" t="s">
        <v>189</v>
      </c>
      <c r="D190" s="287"/>
      <c r="E190" s="89"/>
      <c r="F190" s="90"/>
      <c r="G190" s="90"/>
      <c r="H190" s="89"/>
      <c r="I190" s="90"/>
      <c r="J190" s="94"/>
      <c r="K190" s="90"/>
      <c r="L190" s="90"/>
      <c r="M190" s="94"/>
      <c r="N190" s="89"/>
      <c r="O190" s="90"/>
      <c r="P190" s="94"/>
      <c r="Q190" s="90"/>
      <c r="R190" s="90"/>
      <c r="S190" s="94"/>
      <c r="T190" s="89"/>
      <c r="U190" s="90"/>
      <c r="V190" s="94"/>
      <c r="W190" s="90"/>
      <c r="X190" s="90"/>
      <c r="Y190" s="94"/>
      <c r="Z190" s="89"/>
      <c r="AA190" s="90"/>
      <c r="AB190" s="90"/>
      <c r="AC190" s="235"/>
      <c r="AD190" s="236"/>
      <c r="AE190" s="236"/>
      <c r="AF190" s="250"/>
      <c r="AG190" s="251"/>
      <c r="AH190" s="99"/>
      <c r="AI190" s="99"/>
    </row>
    <row r="191" spans="1:35" ht="30" customHeight="1" x14ac:dyDescent="0.25">
      <c r="A191" s="522" t="s">
        <v>102</v>
      </c>
      <c r="B191" s="523" t="s">
        <v>103</v>
      </c>
      <c r="C191" s="524" t="s">
        <v>190</v>
      </c>
      <c r="D191" s="525" t="s">
        <v>206</v>
      </c>
      <c r="E191" s="503">
        <v>1</v>
      </c>
      <c r="F191" s="504">
        <v>36000</v>
      </c>
      <c r="G191" s="506">
        <f>E191*F191</f>
        <v>36000</v>
      </c>
      <c r="H191" s="256">
        <v>1</v>
      </c>
      <c r="I191" s="257">
        <v>38550</v>
      </c>
      <c r="J191" s="259">
        <f>H191*I191</f>
        <v>38550</v>
      </c>
      <c r="K191" s="295"/>
      <c r="L191" s="293"/>
      <c r="M191" s="296">
        <f>K191*L191</f>
        <v>0</v>
      </c>
      <c r="N191" s="292"/>
      <c r="O191" s="293"/>
      <c r="P191" s="296">
        <f>N191*O191</f>
        <v>0</v>
      </c>
      <c r="Q191" s="295"/>
      <c r="R191" s="293"/>
      <c r="S191" s="296">
        <f>Q191*R191</f>
        <v>0</v>
      </c>
      <c r="T191" s="292"/>
      <c r="U191" s="293"/>
      <c r="V191" s="296">
        <f>T191*U191</f>
        <v>0</v>
      </c>
      <c r="W191" s="295"/>
      <c r="X191" s="293"/>
      <c r="Y191" s="296">
        <f>W191*X191</f>
        <v>0</v>
      </c>
      <c r="Z191" s="292"/>
      <c r="AA191" s="293"/>
      <c r="AB191" s="296">
        <f>Z191*AA191</f>
        <v>0</v>
      </c>
      <c r="AC191" s="261">
        <f>G191+M191+S191+Y191</f>
        <v>36000</v>
      </c>
      <c r="AD191" s="262">
        <f>J191+P191+V191+AB191</f>
        <v>38550</v>
      </c>
      <c r="AE191" s="263">
        <f>AC191-AD191</f>
        <v>-2550</v>
      </c>
      <c r="AF191" s="264">
        <f>AE191/AC191</f>
        <v>-7.0833333333333331E-2</v>
      </c>
      <c r="AG191" s="265"/>
      <c r="AH191" s="99"/>
      <c r="AI191" s="99"/>
    </row>
    <row r="192" spans="1:35" ht="30" customHeight="1" x14ac:dyDescent="0.25">
      <c r="A192" s="526" t="s">
        <v>102</v>
      </c>
      <c r="B192" s="523" t="s">
        <v>106</v>
      </c>
      <c r="C192" s="527" t="s">
        <v>191</v>
      </c>
      <c r="D192" s="408" t="s">
        <v>105</v>
      </c>
      <c r="E192" s="528">
        <v>5</v>
      </c>
      <c r="F192" s="529">
        <v>3000</v>
      </c>
      <c r="G192" s="530">
        <f>E192*F192</f>
        <v>15000</v>
      </c>
      <c r="H192" s="129">
        <v>1</v>
      </c>
      <c r="I192" s="130">
        <v>3000</v>
      </c>
      <c r="J192" s="138">
        <f>H192*I192</f>
        <v>3000</v>
      </c>
      <c r="K192" s="224"/>
      <c r="L192" s="130"/>
      <c r="M192" s="225">
        <f>K192*L192</f>
        <v>0</v>
      </c>
      <c r="N192" s="129"/>
      <c r="O192" s="130"/>
      <c r="P192" s="225">
        <f>N192*O192</f>
        <v>0</v>
      </c>
      <c r="Q192" s="224"/>
      <c r="R192" s="130"/>
      <c r="S192" s="225">
        <f>Q192*R192</f>
        <v>0</v>
      </c>
      <c r="T192" s="129"/>
      <c r="U192" s="130"/>
      <c r="V192" s="225">
        <f>T192*U192</f>
        <v>0</v>
      </c>
      <c r="W192" s="224"/>
      <c r="X192" s="130"/>
      <c r="Y192" s="225">
        <f>W192*X192</f>
        <v>0</v>
      </c>
      <c r="Z192" s="129"/>
      <c r="AA192" s="130"/>
      <c r="AB192" s="225">
        <f>Z192*AA192</f>
        <v>0</v>
      </c>
      <c r="AC192" s="132">
        <f>G192+M192+S192+Y192</f>
        <v>15000</v>
      </c>
      <c r="AD192" s="133">
        <f>J192+P192+V192+AB192</f>
        <v>3000</v>
      </c>
      <c r="AE192" s="182">
        <f>AC192-AD192</f>
        <v>12000</v>
      </c>
      <c r="AF192" s="269">
        <f>AE192/AC192</f>
        <v>0.8</v>
      </c>
      <c r="AG192" s="270"/>
      <c r="AH192" s="99"/>
      <c r="AI192" s="99"/>
    </row>
    <row r="193" spans="1:35" ht="15" customHeight="1" thickBot="1" x14ac:dyDescent="0.3">
      <c r="A193" s="184" t="s">
        <v>192</v>
      </c>
      <c r="B193" s="185"/>
      <c r="C193" s="186"/>
      <c r="D193" s="187"/>
      <c r="E193" s="188">
        <f t="shared" ref="E193:AB193" si="80">SUM(E191:E192)</f>
        <v>6</v>
      </c>
      <c r="F193" s="189">
        <f t="shared" si="80"/>
        <v>39000</v>
      </c>
      <c r="G193" s="190">
        <f t="shared" si="80"/>
        <v>51000</v>
      </c>
      <c r="H193" s="155">
        <f t="shared" si="80"/>
        <v>2</v>
      </c>
      <c r="I193" s="157">
        <f t="shared" si="80"/>
        <v>41550</v>
      </c>
      <c r="J193" s="205">
        <f t="shared" si="80"/>
        <v>41550</v>
      </c>
      <c r="K193" s="191">
        <f t="shared" si="80"/>
        <v>0</v>
      </c>
      <c r="L193" s="189">
        <f t="shared" si="80"/>
        <v>0</v>
      </c>
      <c r="M193" s="192">
        <f t="shared" si="80"/>
        <v>0</v>
      </c>
      <c r="N193" s="188">
        <f t="shared" si="80"/>
        <v>0</v>
      </c>
      <c r="O193" s="189">
        <f t="shared" si="80"/>
        <v>0</v>
      </c>
      <c r="P193" s="192">
        <f t="shared" si="80"/>
        <v>0</v>
      </c>
      <c r="Q193" s="191">
        <f t="shared" si="80"/>
        <v>0</v>
      </c>
      <c r="R193" s="189">
        <f t="shared" si="80"/>
        <v>0</v>
      </c>
      <c r="S193" s="192">
        <f t="shared" si="80"/>
        <v>0</v>
      </c>
      <c r="T193" s="188">
        <f t="shared" si="80"/>
        <v>0</v>
      </c>
      <c r="U193" s="189">
        <f t="shared" si="80"/>
        <v>0</v>
      </c>
      <c r="V193" s="192">
        <f t="shared" si="80"/>
        <v>0</v>
      </c>
      <c r="W193" s="191">
        <f t="shared" si="80"/>
        <v>0</v>
      </c>
      <c r="X193" s="189">
        <f t="shared" si="80"/>
        <v>0</v>
      </c>
      <c r="Y193" s="192">
        <f t="shared" si="80"/>
        <v>0</v>
      </c>
      <c r="Z193" s="188">
        <f t="shared" si="80"/>
        <v>0</v>
      </c>
      <c r="AA193" s="189">
        <f t="shared" si="80"/>
        <v>0</v>
      </c>
      <c r="AB193" s="192">
        <f t="shared" si="80"/>
        <v>0</v>
      </c>
      <c r="AC193" s="155">
        <f>G193+M193+S193+Y193</f>
        <v>51000</v>
      </c>
      <c r="AD193" s="160">
        <f>J193+P193+V193+AB193</f>
        <v>41550</v>
      </c>
      <c r="AE193" s="205">
        <f>AC193-AD193</f>
        <v>9450</v>
      </c>
      <c r="AF193" s="299">
        <f>AE193/AC193</f>
        <v>0.18529411764705883</v>
      </c>
      <c r="AG193" s="300"/>
      <c r="AH193" s="99"/>
      <c r="AI193" s="99"/>
    </row>
    <row r="194" spans="1:35" ht="54.75" customHeight="1" thickBot="1" x14ac:dyDescent="0.3">
      <c r="A194" s="301" t="s">
        <v>97</v>
      </c>
      <c r="B194" s="286" t="s">
        <v>28</v>
      </c>
      <c r="C194" s="165" t="s">
        <v>193</v>
      </c>
      <c r="D194" s="287"/>
      <c r="E194" s="89"/>
      <c r="F194" s="90"/>
      <c r="G194" s="90"/>
      <c r="H194" s="89"/>
      <c r="I194" s="90"/>
      <c r="J194" s="94"/>
      <c r="K194" s="90"/>
      <c r="L194" s="90"/>
      <c r="M194" s="94"/>
      <c r="N194" s="89"/>
      <c r="O194" s="90"/>
      <c r="P194" s="94"/>
      <c r="Q194" s="90"/>
      <c r="R194" s="90"/>
      <c r="S194" s="94"/>
      <c r="T194" s="89"/>
      <c r="U194" s="90"/>
      <c r="V194" s="94"/>
      <c r="W194" s="90"/>
      <c r="X194" s="90"/>
      <c r="Y194" s="94"/>
      <c r="Z194" s="89"/>
      <c r="AA194" s="90"/>
      <c r="AB194" s="94"/>
      <c r="AC194" s="235"/>
      <c r="AD194" s="236"/>
      <c r="AE194" s="236"/>
      <c r="AF194" s="250"/>
      <c r="AG194" s="251"/>
      <c r="AH194" s="99"/>
      <c r="AI194" s="99"/>
    </row>
    <row r="195" spans="1:35" ht="30" customHeight="1" x14ac:dyDescent="0.25">
      <c r="A195" s="288" t="s">
        <v>102</v>
      </c>
      <c r="B195" s="289" t="s">
        <v>103</v>
      </c>
      <c r="C195" s="290" t="s">
        <v>194</v>
      </c>
      <c r="D195" s="291" t="s">
        <v>195</v>
      </c>
      <c r="E195" s="292"/>
      <c r="F195" s="293"/>
      <c r="G195" s="294">
        <f>E195*F195</f>
        <v>0</v>
      </c>
      <c r="H195" s="256"/>
      <c r="I195" s="257"/>
      <c r="J195" s="259">
        <f>H195*I195</f>
        <v>0</v>
      </c>
      <c r="K195" s="295"/>
      <c r="L195" s="293"/>
      <c r="M195" s="296">
        <f>K195*L195</f>
        <v>0</v>
      </c>
      <c r="N195" s="292"/>
      <c r="O195" s="293"/>
      <c r="P195" s="296">
        <f>N195*O195</f>
        <v>0</v>
      </c>
      <c r="Q195" s="295"/>
      <c r="R195" s="293"/>
      <c r="S195" s="296">
        <f>Q195*R195</f>
        <v>0</v>
      </c>
      <c r="T195" s="292"/>
      <c r="U195" s="293"/>
      <c r="V195" s="296">
        <f>T195*U195</f>
        <v>0</v>
      </c>
      <c r="W195" s="295"/>
      <c r="X195" s="293"/>
      <c r="Y195" s="296">
        <f>W195*X195</f>
        <v>0</v>
      </c>
      <c r="Z195" s="292"/>
      <c r="AA195" s="293"/>
      <c r="AB195" s="296">
        <f>Z195*AA195</f>
        <v>0</v>
      </c>
      <c r="AC195" s="261">
        <f>G195+M195+S195+Y195</f>
        <v>0</v>
      </c>
      <c r="AD195" s="262">
        <f>J195+P195+V195+AB195</f>
        <v>0</v>
      </c>
      <c r="AE195" s="263">
        <f>AC195-AD195</f>
        <v>0</v>
      </c>
      <c r="AF195" s="269" t="e">
        <f>AE195/AC195</f>
        <v>#DIV/0!</v>
      </c>
      <c r="AG195" s="270"/>
      <c r="AH195" s="99"/>
      <c r="AI195" s="99"/>
    </row>
    <row r="196" spans="1:35" ht="30" customHeight="1" x14ac:dyDescent="0.25">
      <c r="A196" s="297" t="s">
        <v>102</v>
      </c>
      <c r="B196" s="289" t="s">
        <v>106</v>
      </c>
      <c r="C196" s="298" t="s">
        <v>194</v>
      </c>
      <c r="D196" s="128" t="s">
        <v>195</v>
      </c>
      <c r="E196" s="129"/>
      <c r="F196" s="130"/>
      <c r="G196" s="119">
        <f>E196*F196</f>
        <v>0</v>
      </c>
      <c r="H196" s="129"/>
      <c r="I196" s="130"/>
      <c r="J196" s="138">
        <f>H196*I196</f>
        <v>0</v>
      </c>
      <c r="K196" s="224"/>
      <c r="L196" s="130"/>
      <c r="M196" s="225">
        <f>K196*L196</f>
        <v>0</v>
      </c>
      <c r="N196" s="129"/>
      <c r="O196" s="130"/>
      <c r="P196" s="225">
        <f>N196*O196</f>
        <v>0</v>
      </c>
      <c r="Q196" s="224"/>
      <c r="R196" s="130"/>
      <c r="S196" s="225">
        <f>Q196*R196</f>
        <v>0</v>
      </c>
      <c r="T196" s="129"/>
      <c r="U196" s="130"/>
      <c r="V196" s="225">
        <f>T196*U196</f>
        <v>0</v>
      </c>
      <c r="W196" s="224"/>
      <c r="X196" s="130"/>
      <c r="Y196" s="225">
        <f>W196*X196</f>
        <v>0</v>
      </c>
      <c r="Z196" s="129"/>
      <c r="AA196" s="130"/>
      <c r="AB196" s="225">
        <f>Z196*AA196</f>
        <v>0</v>
      </c>
      <c r="AC196" s="132">
        <f>G196+M196+S196+Y196</f>
        <v>0</v>
      </c>
      <c r="AD196" s="133">
        <f>J196+P196+V196+AB196</f>
        <v>0</v>
      </c>
      <c r="AE196" s="182">
        <f>AC196-AD196</f>
        <v>0</v>
      </c>
      <c r="AF196" s="269" t="e">
        <f>AE196/AC196</f>
        <v>#DIV/0!</v>
      </c>
      <c r="AG196" s="270"/>
      <c r="AH196" s="99"/>
      <c r="AI196" s="99"/>
    </row>
    <row r="197" spans="1:35" ht="42" customHeight="1" x14ac:dyDescent="0.25">
      <c r="A197" s="671" t="s">
        <v>196</v>
      </c>
      <c r="B197" s="653"/>
      <c r="C197" s="654"/>
      <c r="D197" s="302"/>
      <c r="E197" s="303">
        <f t="shared" ref="E197:AB197" si="81">SUM(E195:E196)</f>
        <v>0</v>
      </c>
      <c r="F197" s="304">
        <f t="shared" si="81"/>
        <v>0</v>
      </c>
      <c r="G197" s="305">
        <f t="shared" si="81"/>
        <v>0</v>
      </c>
      <c r="H197" s="306">
        <f t="shared" si="81"/>
        <v>0</v>
      </c>
      <c r="I197" s="307">
        <f t="shared" si="81"/>
        <v>0</v>
      </c>
      <c r="J197" s="307">
        <f t="shared" si="81"/>
        <v>0</v>
      </c>
      <c r="K197" s="308">
        <f t="shared" si="81"/>
        <v>0</v>
      </c>
      <c r="L197" s="304">
        <f t="shared" si="81"/>
        <v>0</v>
      </c>
      <c r="M197" s="304">
        <f t="shared" si="81"/>
        <v>0</v>
      </c>
      <c r="N197" s="303">
        <f t="shared" si="81"/>
        <v>0</v>
      </c>
      <c r="O197" s="304">
        <f t="shared" si="81"/>
        <v>0</v>
      </c>
      <c r="P197" s="304">
        <f t="shared" si="81"/>
        <v>0</v>
      </c>
      <c r="Q197" s="308">
        <f t="shared" si="81"/>
        <v>0</v>
      </c>
      <c r="R197" s="304">
        <f t="shared" si="81"/>
        <v>0</v>
      </c>
      <c r="S197" s="304">
        <f t="shared" si="81"/>
        <v>0</v>
      </c>
      <c r="T197" s="303">
        <f t="shared" si="81"/>
        <v>0</v>
      </c>
      <c r="U197" s="304">
        <f t="shared" si="81"/>
        <v>0</v>
      </c>
      <c r="V197" s="304">
        <f t="shared" si="81"/>
        <v>0</v>
      </c>
      <c r="W197" s="308">
        <f t="shared" si="81"/>
        <v>0</v>
      </c>
      <c r="X197" s="304">
        <f t="shared" si="81"/>
        <v>0</v>
      </c>
      <c r="Y197" s="304">
        <f t="shared" si="81"/>
        <v>0</v>
      </c>
      <c r="Z197" s="303">
        <f t="shared" si="81"/>
        <v>0</v>
      </c>
      <c r="AA197" s="304">
        <f t="shared" si="81"/>
        <v>0</v>
      </c>
      <c r="AB197" s="304">
        <f t="shared" si="81"/>
        <v>0</v>
      </c>
      <c r="AC197" s="155">
        <f>G197+M197+S197+Y197</f>
        <v>0</v>
      </c>
      <c r="AD197" s="160">
        <f>J197+P197+V197+AB197</f>
        <v>0</v>
      </c>
      <c r="AE197" s="205">
        <f>AC197-AD197</f>
        <v>0</v>
      </c>
      <c r="AF197" s="309" t="e">
        <f>AE197/AC197</f>
        <v>#DIV/0!</v>
      </c>
      <c r="AG197" s="310"/>
      <c r="AH197" s="99"/>
      <c r="AI197" s="99"/>
    </row>
    <row r="198" spans="1:35" ht="15.75" customHeight="1" x14ac:dyDescent="0.25">
      <c r="A198" s="196" t="s">
        <v>97</v>
      </c>
      <c r="B198" s="242" t="s">
        <v>29</v>
      </c>
      <c r="C198" s="245" t="s">
        <v>197</v>
      </c>
      <c r="D198" s="311"/>
      <c r="E198" s="312"/>
      <c r="F198" s="313"/>
      <c r="G198" s="313"/>
      <c r="H198" s="312"/>
      <c r="I198" s="313"/>
      <c r="J198" s="313"/>
      <c r="K198" s="313"/>
      <c r="L198" s="313"/>
      <c r="M198" s="314"/>
      <c r="N198" s="312"/>
      <c r="O198" s="313"/>
      <c r="P198" s="314"/>
      <c r="Q198" s="313"/>
      <c r="R198" s="313"/>
      <c r="S198" s="314"/>
      <c r="T198" s="312"/>
      <c r="U198" s="313"/>
      <c r="V198" s="314"/>
      <c r="W198" s="313"/>
      <c r="X198" s="313"/>
      <c r="Y198" s="314"/>
      <c r="Z198" s="312"/>
      <c r="AA198" s="313"/>
      <c r="AB198" s="314"/>
      <c r="AC198" s="312"/>
      <c r="AD198" s="313"/>
      <c r="AE198" s="313"/>
      <c r="AF198" s="250"/>
      <c r="AG198" s="251"/>
      <c r="AH198" s="99"/>
      <c r="AI198" s="99"/>
    </row>
    <row r="199" spans="1:35" ht="30" customHeight="1" x14ac:dyDescent="0.25">
      <c r="A199" s="252" t="s">
        <v>102</v>
      </c>
      <c r="B199" s="253" t="s">
        <v>103</v>
      </c>
      <c r="C199" s="254" t="s">
        <v>198</v>
      </c>
      <c r="D199" s="255" t="s">
        <v>199</v>
      </c>
      <c r="E199" s="256"/>
      <c r="F199" s="257"/>
      <c r="G199" s="258">
        <f>E199*F199</f>
        <v>0</v>
      </c>
      <c r="H199" s="256"/>
      <c r="I199" s="257"/>
      <c r="J199" s="259">
        <f>H199*I199</f>
        <v>0</v>
      </c>
      <c r="K199" s="260"/>
      <c r="L199" s="257"/>
      <c r="M199" s="259">
        <f>K199*L199</f>
        <v>0</v>
      </c>
      <c r="N199" s="256"/>
      <c r="O199" s="257"/>
      <c r="P199" s="259">
        <f>N199*O199</f>
        <v>0</v>
      </c>
      <c r="Q199" s="260"/>
      <c r="R199" s="257"/>
      <c r="S199" s="259">
        <f>Q199*R199</f>
        <v>0</v>
      </c>
      <c r="T199" s="256"/>
      <c r="U199" s="257"/>
      <c r="V199" s="259">
        <f>T199*U199</f>
        <v>0</v>
      </c>
      <c r="W199" s="260"/>
      <c r="X199" s="257"/>
      <c r="Y199" s="259">
        <f>W199*X199</f>
        <v>0</v>
      </c>
      <c r="Z199" s="256"/>
      <c r="AA199" s="257"/>
      <c r="AB199" s="258">
        <f>Z199*AA199</f>
        <v>0</v>
      </c>
      <c r="AC199" s="261">
        <f>G199+M199+S199+Y199</f>
        <v>0</v>
      </c>
      <c r="AD199" s="315">
        <f>J199+P199+V199+AB199</f>
        <v>0</v>
      </c>
      <c r="AE199" s="316">
        <f>AC199-AD199</f>
        <v>0</v>
      </c>
      <c r="AF199" s="317" t="e">
        <f>AE199/AC199</f>
        <v>#DIV/0!</v>
      </c>
      <c r="AG199" s="270"/>
      <c r="AH199" s="99"/>
      <c r="AI199" s="99"/>
    </row>
    <row r="200" spans="1:35" ht="30" customHeight="1" x14ac:dyDescent="0.25">
      <c r="A200" s="113" t="s">
        <v>102</v>
      </c>
      <c r="B200" s="266" t="s">
        <v>106</v>
      </c>
      <c r="C200" s="267" t="s">
        <v>200</v>
      </c>
      <c r="D200" s="268" t="s">
        <v>201</v>
      </c>
      <c r="E200" s="117"/>
      <c r="F200" s="118"/>
      <c r="G200" s="119">
        <f>E200*F200</f>
        <v>0</v>
      </c>
      <c r="H200" s="117"/>
      <c r="I200" s="118"/>
      <c r="J200" s="138">
        <f>H200*I200</f>
        <v>0</v>
      </c>
      <c r="K200" s="203"/>
      <c r="L200" s="118"/>
      <c r="M200" s="138">
        <f>K200*L200</f>
        <v>0</v>
      </c>
      <c r="N200" s="117"/>
      <c r="O200" s="118"/>
      <c r="P200" s="138">
        <f>N200*O200</f>
        <v>0</v>
      </c>
      <c r="Q200" s="203"/>
      <c r="R200" s="118"/>
      <c r="S200" s="138">
        <f>Q200*R200</f>
        <v>0</v>
      </c>
      <c r="T200" s="117"/>
      <c r="U200" s="118"/>
      <c r="V200" s="138">
        <f>T200*U200</f>
        <v>0</v>
      </c>
      <c r="W200" s="203"/>
      <c r="X200" s="118"/>
      <c r="Y200" s="138">
        <f>W200*X200</f>
        <v>0</v>
      </c>
      <c r="Z200" s="117"/>
      <c r="AA200" s="118"/>
      <c r="AB200" s="119">
        <f>Z200*AA200</f>
        <v>0</v>
      </c>
      <c r="AC200" s="120">
        <f>G200+M200+S200+Y200</f>
        <v>0</v>
      </c>
      <c r="AD200" s="318">
        <f>J200+P200+V200+AB200</f>
        <v>0</v>
      </c>
      <c r="AE200" s="319">
        <f>AC200-AD200</f>
        <v>0</v>
      </c>
      <c r="AF200" s="317" t="e">
        <f>AE200/AC200</f>
        <v>#DIV/0!</v>
      </c>
      <c r="AG200" s="270"/>
      <c r="AH200" s="99"/>
      <c r="AI200" s="99"/>
    </row>
    <row r="201" spans="1:35" ht="30" customHeight="1" x14ac:dyDescent="0.25">
      <c r="A201" s="139" t="s">
        <v>102</v>
      </c>
      <c r="B201" s="271" t="s">
        <v>107</v>
      </c>
      <c r="C201" s="272" t="s">
        <v>202</v>
      </c>
      <c r="D201" s="273" t="s">
        <v>201</v>
      </c>
      <c r="E201" s="143"/>
      <c r="F201" s="144"/>
      <c r="G201" s="145">
        <f>E201*F201</f>
        <v>0</v>
      </c>
      <c r="H201" s="143"/>
      <c r="I201" s="144"/>
      <c r="J201" s="146">
        <f>H201*I201</f>
        <v>0</v>
      </c>
      <c r="K201" s="204"/>
      <c r="L201" s="144"/>
      <c r="M201" s="146">
        <f>K201*L201</f>
        <v>0</v>
      </c>
      <c r="N201" s="143"/>
      <c r="O201" s="144"/>
      <c r="P201" s="146">
        <f>N201*O201</f>
        <v>0</v>
      </c>
      <c r="Q201" s="204"/>
      <c r="R201" s="144"/>
      <c r="S201" s="146">
        <f>Q201*R201</f>
        <v>0</v>
      </c>
      <c r="T201" s="143"/>
      <c r="U201" s="144"/>
      <c r="V201" s="146">
        <f>T201*U201</f>
        <v>0</v>
      </c>
      <c r="W201" s="204"/>
      <c r="X201" s="144"/>
      <c r="Y201" s="146">
        <f>W201*X201</f>
        <v>0</v>
      </c>
      <c r="Z201" s="143"/>
      <c r="AA201" s="144"/>
      <c r="AB201" s="145">
        <f>Z201*AA201</f>
        <v>0</v>
      </c>
      <c r="AC201" s="231">
        <f>G201+M201+S201+Y201</f>
        <v>0</v>
      </c>
      <c r="AD201" s="320">
        <f>J201+P201+V201+AB201</f>
        <v>0</v>
      </c>
      <c r="AE201" s="319">
        <f>AC201-AD201</f>
        <v>0</v>
      </c>
      <c r="AF201" s="317" t="e">
        <f>AE201/AC201</f>
        <v>#DIV/0!</v>
      </c>
      <c r="AG201" s="270"/>
      <c r="AH201" s="99"/>
      <c r="AI201" s="99"/>
    </row>
    <row r="202" spans="1:35" ht="15.75" customHeight="1" x14ac:dyDescent="0.25">
      <c r="A202" s="672" t="s">
        <v>203</v>
      </c>
      <c r="B202" s="673"/>
      <c r="C202" s="674"/>
      <c r="D202" s="321"/>
      <c r="E202" s="322">
        <f t="shared" ref="E202:AB202" si="82">SUM(E199:E201)</f>
        <v>0</v>
      </c>
      <c r="F202" s="323">
        <f t="shared" si="82"/>
        <v>0</v>
      </c>
      <c r="G202" s="324">
        <f t="shared" si="82"/>
        <v>0</v>
      </c>
      <c r="H202" s="325">
        <f t="shared" si="82"/>
        <v>0</v>
      </c>
      <c r="I202" s="326">
        <f t="shared" si="82"/>
        <v>0</v>
      </c>
      <c r="J202" s="326">
        <f t="shared" si="82"/>
        <v>0</v>
      </c>
      <c r="K202" s="327">
        <f t="shared" si="82"/>
        <v>0</v>
      </c>
      <c r="L202" s="323">
        <f t="shared" si="82"/>
        <v>0</v>
      </c>
      <c r="M202" s="323">
        <f t="shared" si="82"/>
        <v>0</v>
      </c>
      <c r="N202" s="322">
        <f t="shared" si="82"/>
        <v>0</v>
      </c>
      <c r="O202" s="323">
        <f t="shared" si="82"/>
        <v>0</v>
      </c>
      <c r="P202" s="323">
        <f t="shared" si="82"/>
        <v>0</v>
      </c>
      <c r="Q202" s="327">
        <f t="shared" si="82"/>
        <v>0</v>
      </c>
      <c r="R202" s="323">
        <f t="shared" si="82"/>
        <v>0</v>
      </c>
      <c r="S202" s="323">
        <f t="shared" si="82"/>
        <v>0</v>
      </c>
      <c r="T202" s="322">
        <f t="shared" si="82"/>
        <v>0</v>
      </c>
      <c r="U202" s="323">
        <f t="shared" si="82"/>
        <v>0</v>
      </c>
      <c r="V202" s="323">
        <f t="shared" si="82"/>
        <v>0</v>
      </c>
      <c r="W202" s="327">
        <f t="shared" si="82"/>
        <v>0</v>
      </c>
      <c r="X202" s="323">
        <f t="shared" si="82"/>
        <v>0</v>
      </c>
      <c r="Y202" s="323">
        <f t="shared" si="82"/>
        <v>0</v>
      </c>
      <c r="Z202" s="322">
        <f t="shared" si="82"/>
        <v>0</v>
      </c>
      <c r="AA202" s="323">
        <f t="shared" si="82"/>
        <v>0</v>
      </c>
      <c r="AB202" s="323">
        <f t="shared" si="82"/>
        <v>0</v>
      </c>
      <c r="AC202" s="281">
        <f>G202+M202+S202+Y202</f>
        <v>0</v>
      </c>
      <c r="AD202" s="328">
        <f>J202+P202+V202+AB202</f>
        <v>0</v>
      </c>
      <c r="AE202" s="329">
        <f>AC202-AD202</f>
        <v>0</v>
      </c>
      <c r="AF202" s="330" t="e">
        <f>AE202/AC202</f>
        <v>#DIV/0!</v>
      </c>
      <c r="AG202" s="310"/>
      <c r="AH202" s="99"/>
      <c r="AI202" s="99"/>
    </row>
    <row r="203" spans="1:35" ht="15" customHeight="1" x14ac:dyDescent="0.25">
      <c r="A203" s="196" t="s">
        <v>97</v>
      </c>
      <c r="B203" s="242" t="s">
        <v>30</v>
      </c>
      <c r="C203" s="245" t="s">
        <v>204</v>
      </c>
      <c r="D203" s="246"/>
      <c r="E203" s="247"/>
      <c r="F203" s="248"/>
      <c r="G203" s="248"/>
      <c r="H203" s="247"/>
      <c r="I203" s="248"/>
      <c r="J203" s="249"/>
      <c r="K203" s="248"/>
      <c r="L203" s="248"/>
      <c r="M203" s="249"/>
      <c r="N203" s="247"/>
      <c r="O203" s="248"/>
      <c r="P203" s="249"/>
      <c r="Q203" s="248"/>
      <c r="R203" s="248"/>
      <c r="S203" s="249"/>
      <c r="T203" s="247"/>
      <c r="U203" s="248"/>
      <c r="V203" s="249"/>
      <c r="W203" s="248"/>
      <c r="X203" s="248"/>
      <c r="Y203" s="249"/>
      <c r="Z203" s="247"/>
      <c r="AA203" s="248"/>
      <c r="AB203" s="249"/>
      <c r="AC203" s="312"/>
      <c r="AD203" s="313"/>
      <c r="AE203" s="331"/>
      <c r="AF203" s="332"/>
      <c r="AG203" s="333"/>
      <c r="AH203" s="99"/>
      <c r="AI203" s="99"/>
    </row>
    <row r="204" spans="1:35" ht="30" customHeight="1" x14ac:dyDescent="0.25">
      <c r="A204" s="252" t="s">
        <v>102</v>
      </c>
      <c r="B204" s="253" t="s">
        <v>103</v>
      </c>
      <c r="C204" s="468" t="s">
        <v>205</v>
      </c>
      <c r="D204" s="469" t="s">
        <v>105</v>
      </c>
      <c r="E204" s="470">
        <v>5</v>
      </c>
      <c r="F204" s="471">
        <v>10000</v>
      </c>
      <c r="G204" s="469">
        <f>E204*F204</f>
        <v>50000</v>
      </c>
      <c r="H204" s="256">
        <v>5</v>
      </c>
      <c r="I204" s="257">
        <v>10000</v>
      </c>
      <c r="J204" s="259">
        <f>H204*I204</f>
        <v>50000</v>
      </c>
      <c r="K204" s="260"/>
      <c r="L204" s="257"/>
      <c r="M204" s="259">
        <f>K204*L204</f>
        <v>0</v>
      </c>
      <c r="N204" s="256"/>
      <c r="O204" s="257"/>
      <c r="P204" s="259">
        <f>N204*O204</f>
        <v>0</v>
      </c>
      <c r="Q204" s="260"/>
      <c r="R204" s="257"/>
      <c r="S204" s="259">
        <f>Q204*R204</f>
        <v>0</v>
      </c>
      <c r="T204" s="256"/>
      <c r="U204" s="257"/>
      <c r="V204" s="259">
        <f>T204*U204</f>
        <v>0</v>
      </c>
      <c r="W204" s="260"/>
      <c r="X204" s="257"/>
      <c r="Y204" s="259">
        <f>W204*X204</f>
        <v>0</v>
      </c>
      <c r="Z204" s="256"/>
      <c r="AA204" s="257"/>
      <c r="AB204" s="258">
        <f>Z204*AA204</f>
        <v>0</v>
      </c>
      <c r="AC204" s="261">
        <f>G204+M204+S204+Y204</f>
        <v>50000</v>
      </c>
      <c r="AD204" s="315">
        <f>J204+P204+V204+AB204</f>
        <v>50000</v>
      </c>
      <c r="AE204" s="261">
        <f>AC204-AD204</f>
        <v>0</v>
      </c>
      <c r="AF204" s="264">
        <f>AE204/AC204</f>
        <v>0</v>
      </c>
      <c r="AG204" s="265"/>
      <c r="AH204" s="99"/>
      <c r="AI204" s="99"/>
    </row>
    <row r="205" spans="1:35" ht="30" customHeight="1" x14ac:dyDescent="0.25">
      <c r="A205" s="113" t="s">
        <v>102</v>
      </c>
      <c r="B205" s="266" t="s">
        <v>106</v>
      </c>
      <c r="C205" s="472" t="s">
        <v>207</v>
      </c>
      <c r="D205" s="473" t="s">
        <v>105</v>
      </c>
      <c r="E205" s="474">
        <v>5</v>
      </c>
      <c r="F205" s="475">
        <v>5000</v>
      </c>
      <c r="G205" s="476">
        <f>E205*F205</f>
        <v>25000</v>
      </c>
      <c r="H205" s="117">
        <v>5</v>
      </c>
      <c r="I205" s="118">
        <v>5800</v>
      </c>
      <c r="J205" s="138">
        <f>H205*I205</f>
        <v>29000</v>
      </c>
      <c r="K205" s="203"/>
      <c r="L205" s="118"/>
      <c r="M205" s="138">
        <f>K205*L205</f>
        <v>0</v>
      </c>
      <c r="N205" s="117"/>
      <c r="O205" s="118"/>
      <c r="P205" s="138">
        <f>N205*O205</f>
        <v>0</v>
      </c>
      <c r="Q205" s="203"/>
      <c r="R205" s="118"/>
      <c r="S205" s="138">
        <f>Q205*R205</f>
        <v>0</v>
      </c>
      <c r="T205" s="117"/>
      <c r="U205" s="118"/>
      <c r="V205" s="138">
        <f>T205*U205</f>
        <v>0</v>
      </c>
      <c r="W205" s="203"/>
      <c r="X205" s="118"/>
      <c r="Y205" s="138">
        <f>W205*X205</f>
        <v>0</v>
      </c>
      <c r="Z205" s="117"/>
      <c r="AA205" s="118"/>
      <c r="AB205" s="119">
        <f>Z205*AA205</f>
        <v>0</v>
      </c>
      <c r="AC205" s="120">
        <f>G205+M205+S205+Y205</f>
        <v>25000</v>
      </c>
      <c r="AD205" s="318">
        <f>J205+P205+V205+AB205</f>
        <v>29000</v>
      </c>
      <c r="AE205" s="120">
        <f>AC205-AD205</f>
        <v>-4000</v>
      </c>
      <c r="AF205" s="269">
        <f>AE205/AC205</f>
        <v>-0.16</v>
      </c>
      <c r="AG205" s="270"/>
      <c r="AH205" s="99"/>
      <c r="AI205" s="99"/>
    </row>
    <row r="206" spans="1:35" ht="30" customHeight="1" x14ac:dyDescent="0.25">
      <c r="A206" s="113" t="s">
        <v>102</v>
      </c>
      <c r="B206" s="266" t="s">
        <v>107</v>
      </c>
      <c r="C206" s="472" t="s">
        <v>208</v>
      </c>
      <c r="D206" s="477" t="s">
        <v>206</v>
      </c>
      <c r="E206" s="474">
        <v>1</v>
      </c>
      <c r="F206" s="475">
        <v>30000</v>
      </c>
      <c r="G206" s="419">
        <f>E206*F206</f>
        <v>30000</v>
      </c>
      <c r="H206" s="117">
        <v>1</v>
      </c>
      <c r="I206" s="118">
        <v>45000</v>
      </c>
      <c r="J206" s="138">
        <f>H206*I206</f>
        <v>45000</v>
      </c>
      <c r="K206" s="203"/>
      <c r="L206" s="118"/>
      <c r="M206" s="138">
        <f>K206*L206</f>
        <v>0</v>
      </c>
      <c r="N206" s="117"/>
      <c r="O206" s="118"/>
      <c r="P206" s="138">
        <f>N206*O206</f>
        <v>0</v>
      </c>
      <c r="Q206" s="203"/>
      <c r="R206" s="118"/>
      <c r="S206" s="138">
        <f>Q206*R206</f>
        <v>0</v>
      </c>
      <c r="T206" s="117"/>
      <c r="U206" s="118"/>
      <c r="V206" s="138">
        <f>T206*U206</f>
        <v>0</v>
      </c>
      <c r="W206" s="203"/>
      <c r="X206" s="118"/>
      <c r="Y206" s="138">
        <f>W206*X206</f>
        <v>0</v>
      </c>
      <c r="Z206" s="117"/>
      <c r="AA206" s="118"/>
      <c r="AB206" s="119">
        <f>Z206*AA206</f>
        <v>0</v>
      </c>
      <c r="AC206" s="120">
        <f>G206+M206+S206+Y206</f>
        <v>30000</v>
      </c>
      <c r="AD206" s="318">
        <f>J206+P206+V206+AB206</f>
        <v>45000</v>
      </c>
      <c r="AE206" s="120">
        <f>AC206-AD206</f>
        <v>-15000</v>
      </c>
      <c r="AF206" s="269">
        <f>AE206/AC206</f>
        <v>-0.5</v>
      </c>
      <c r="AG206" s="270"/>
      <c r="AH206" s="99"/>
      <c r="AI206" s="99"/>
    </row>
    <row r="207" spans="1:35" ht="30" customHeight="1" x14ac:dyDescent="0.25">
      <c r="A207" s="139" t="s">
        <v>102</v>
      </c>
      <c r="B207" s="271" t="s">
        <v>172</v>
      </c>
      <c r="C207" s="272" t="s">
        <v>209</v>
      </c>
      <c r="D207" s="273" t="s">
        <v>206</v>
      </c>
      <c r="E207" s="143"/>
      <c r="F207" s="144"/>
      <c r="G207" s="145">
        <f>E207*F207</f>
        <v>0</v>
      </c>
      <c r="H207" s="143"/>
      <c r="I207" s="144"/>
      <c r="J207" s="146">
        <f>H207*I207</f>
        <v>0</v>
      </c>
      <c r="K207" s="204"/>
      <c r="L207" s="144"/>
      <c r="M207" s="146">
        <f>K207*L207</f>
        <v>0</v>
      </c>
      <c r="N207" s="143"/>
      <c r="O207" s="144"/>
      <c r="P207" s="146">
        <f>N207*O207</f>
        <v>0</v>
      </c>
      <c r="Q207" s="204"/>
      <c r="R207" s="144"/>
      <c r="S207" s="146">
        <f>Q207*R207</f>
        <v>0</v>
      </c>
      <c r="T207" s="143"/>
      <c r="U207" s="144"/>
      <c r="V207" s="146">
        <f>T207*U207</f>
        <v>0</v>
      </c>
      <c r="W207" s="204"/>
      <c r="X207" s="144"/>
      <c r="Y207" s="146">
        <f>W207*X207</f>
        <v>0</v>
      </c>
      <c r="Z207" s="143"/>
      <c r="AA207" s="144"/>
      <c r="AB207" s="145">
        <f>Z207*AA207</f>
        <v>0</v>
      </c>
      <c r="AC207" s="231">
        <f>G207+M207+S207+Y207</f>
        <v>0</v>
      </c>
      <c r="AD207" s="320">
        <f>J207+P207+V207+AB207</f>
        <v>0</v>
      </c>
      <c r="AE207" s="231">
        <f>AC207-AD207</f>
        <v>0</v>
      </c>
      <c r="AF207" s="334" t="e">
        <f>AE207/AC207</f>
        <v>#DIV/0!</v>
      </c>
      <c r="AG207" s="335"/>
      <c r="AH207" s="99"/>
      <c r="AI207" s="99"/>
    </row>
    <row r="208" spans="1:35" ht="15" customHeight="1" x14ac:dyDescent="0.25">
      <c r="A208" s="672" t="s">
        <v>210</v>
      </c>
      <c r="B208" s="673"/>
      <c r="C208" s="674"/>
      <c r="D208" s="277"/>
      <c r="E208" s="322">
        <f t="shared" ref="E208:AB208" si="83">SUM(E204:E207)</f>
        <v>11</v>
      </c>
      <c r="F208" s="323">
        <f t="shared" si="83"/>
        <v>45000</v>
      </c>
      <c r="G208" s="324">
        <f t="shared" si="83"/>
        <v>105000</v>
      </c>
      <c r="H208" s="325">
        <f t="shared" si="83"/>
        <v>11</v>
      </c>
      <c r="I208" s="326">
        <f t="shared" si="83"/>
        <v>60800</v>
      </c>
      <c r="J208" s="326">
        <f t="shared" si="83"/>
        <v>124000</v>
      </c>
      <c r="K208" s="327">
        <f t="shared" si="83"/>
        <v>0</v>
      </c>
      <c r="L208" s="323">
        <f t="shared" si="83"/>
        <v>0</v>
      </c>
      <c r="M208" s="323">
        <f t="shared" si="83"/>
        <v>0</v>
      </c>
      <c r="N208" s="322">
        <f t="shared" si="83"/>
        <v>0</v>
      </c>
      <c r="O208" s="323">
        <f t="shared" si="83"/>
        <v>0</v>
      </c>
      <c r="P208" s="323">
        <f t="shared" si="83"/>
        <v>0</v>
      </c>
      <c r="Q208" s="327">
        <f t="shared" si="83"/>
        <v>0</v>
      </c>
      <c r="R208" s="323">
        <f t="shared" si="83"/>
        <v>0</v>
      </c>
      <c r="S208" s="323">
        <f t="shared" si="83"/>
        <v>0</v>
      </c>
      <c r="T208" s="322">
        <f t="shared" si="83"/>
        <v>0</v>
      </c>
      <c r="U208" s="323">
        <f t="shared" si="83"/>
        <v>0</v>
      </c>
      <c r="V208" s="323">
        <f t="shared" si="83"/>
        <v>0</v>
      </c>
      <c r="W208" s="327">
        <f t="shared" si="83"/>
        <v>0</v>
      </c>
      <c r="X208" s="323">
        <f t="shared" si="83"/>
        <v>0</v>
      </c>
      <c r="Y208" s="323">
        <f t="shared" si="83"/>
        <v>0</v>
      </c>
      <c r="Z208" s="322">
        <f t="shared" si="83"/>
        <v>0</v>
      </c>
      <c r="AA208" s="323">
        <f t="shared" si="83"/>
        <v>0</v>
      </c>
      <c r="AB208" s="323">
        <f t="shared" si="83"/>
        <v>0</v>
      </c>
      <c r="AC208" s="281">
        <f>G208+M208+S208+Y208</f>
        <v>105000</v>
      </c>
      <c r="AD208" s="328">
        <f>J208+P208+V208+AB208</f>
        <v>124000</v>
      </c>
      <c r="AE208" s="336">
        <f>AC208-AD208</f>
        <v>-19000</v>
      </c>
      <c r="AF208" s="337">
        <f>AE208/AC208</f>
        <v>-0.18095238095238095</v>
      </c>
      <c r="AG208" s="338"/>
      <c r="AH208" s="99"/>
      <c r="AI208" s="99"/>
    </row>
    <row r="209" spans="1:35" ht="15" customHeight="1" x14ac:dyDescent="0.25">
      <c r="A209" s="339" t="s">
        <v>97</v>
      </c>
      <c r="B209" s="242" t="s">
        <v>211</v>
      </c>
      <c r="C209" s="165" t="s">
        <v>212</v>
      </c>
      <c r="D209" s="234"/>
      <c r="E209" s="235"/>
      <c r="F209" s="236"/>
      <c r="G209" s="236"/>
      <c r="H209" s="235"/>
      <c r="I209" s="236"/>
      <c r="J209" s="236"/>
      <c r="K209" s="236"/>
      <c r="L209" s="236"/>
      <c r="M209" s="237"/>
      <c r="N209" s="235"/>
      <c r="O209" s="236"/>
      <c r="P209" s="237"/>
      <c r="Q209" s="236"/>
      <c r="R209" s="236"/>
      <c r="S209" s="237"/>
      <c r="T209" s="235"/>
      <c r="U209" s="236"/>
      <c r="V209" s="237"/>
      <c r="W209" s="236"/>
      <c r="X209" s="236"/>
      <c r="Y209" s="237"/>
      <c r="Z209" s="235"/>
      <c r="AA209" s="236"/>
      <c r="AB209" s="237"/>
      <c r="AC209" s="235"/>
      <c r="AD209" s="236"/>
      <c r="AE209" s="313"/>
      <c r="AF209" s="332"/>
      <c r="AG209" s="333"/>
      <c r="AH209" s="99"/>
      <c r="AI209" s="99"/>
    </row>
    <row r="210" spans="1:35" ht="30" customHeight="1" x14ac:dyDescent="0.25">
      <c r="A210" s="100" t="s">
        <v>99</v>
      </c>
      <c r="B210" s="101" t="s">
        <v>213</v>
      </c>
      <c r="C210" s="238" t="s">
        <v>214</v>
      </c>
      <c r="D210" s="178"/>
      <c r="E210" s="199">
        <f t="shared" ref="E210:AB210" si="84">SUM(E211:E213)</f>
        <v>10</v>
      </c>
      <c r="F210" s="200">
        <f t="shared" si="84"/>
        <v>2500</v>
      </c>
      <c r="G210" s="201">
        <f t="shared" si="84"/>
        <v>25000</v>
      </c>
      <c r="H210" s="104">
        <f t="shared" si="84"/>
        <v>10</v>
      </c>
      <c r="I210" s="105">
        <f t="shared" si="84"/>
        <v>2500</v>
      </c>
      <c r="J210" s="137">
        <f t="shared" si="84"/>
        <v>25000</v>
      </c>
      <c r="K210" s="210">
        <f t="shared" si="84"/>
        <v>0</v>
      </c>
      <c r="L210" s="200">
        <f t="shared" si="84"/>
        <v>0</v>
      </c>
      <c r="M210" s="211">
        <f t="shared" si="84"/>
        <v>0</v>
      </c>
      <c r="N210" s="199">
        <f t="shared" si="84"/>
        <v>0</v>
      </c>
      <c r="O210" s="200">
        <f t="shared" si="84"/>
        <v>0</v>
      </c>
      <c r="P210" s="211">
        <f t="shared" si="84"/>
        <v>0</v>
      </c>
      <c r="Q210" s="210">
        <f t="shared" si="84"/>
        <v>0</v>
      </c>
      <c r="R210" s="200">
        <f t="shared" si="84"/>
        <v>0</v>
      </c>
      <c r="S210" s="211">
        <f t="shared" si="84"/>
        <v>0</v>
      </c>
      <c r="T210" s="199">
        <f t="shared" si="84"/>
        <v>0</v>
      </c>
      <c r="U210" s="200">
        <f t="shared" si="84"/>
        <v>0</v>
      </c>
      <c r="V210" s="211">
        <f t="shared" si="84"/>
        <v>0</v>
      </c>
      <c r="W210" s="210">
        <f t="shared" si="84"/>
        <v>0</v>
      </c>
      <c r="X210" s="200">
        <f t="shared" si="84"/>
        <v>0</v>
      </c>
      <c r="Y210" s="211">
        <f t="shared" si="84"/>
        <v>0</v>
      </c>
      <c r="Z210" s="199">
        <f t="shared" si="84"/>
        <v>0</v>
      </c>
      <c r="AA210" s="200">
        <f t="shared" si="84"/>
        <v>0</v>
      </c>
      <c r="AB210" s="211">
        <f t="shared" si="84"/>
        <v>0</v>
      </c>
      <c r="AC210" s="107">
        <f t="shared" ref="AC210:AC238" si="85">G210+M210+S210+Y210</f>
        <v>25000</v>
      </c>
      <c r="AD210" s="340">
        <f t="shared" ref="AD210:AD238" si="86">J210+P210+V210+AB210</f>
        <v>25000</v>
      </c>
      <c r="AE210" s="341">
        <f t="shared" ref="AE210:AE239" si="87">AC210-AD210</f>
        <v>0</v>
      </c>
      <c r="AF210" s="342">
        <f t="shared" ref="AF210:AF239" si="88">AE210/AC210</f>
        <v>0</v>
      </c>
      <c r="AG210" s="343"/>
      <c r="AH210" s="112"/>
      <c r="AI210" s="112"/>
    </row>
    <row r="211" spans="1:35" ht="30" customHeight="1" x14ac:dyDescent="0.25">
      <c r="A211" s="447" t="s">
        <v>102</v>
      </c>
      <c r="B211" s="414" t="s">
        <v>103</v>
      </c>
      <c r="C211" s="402" t="s">
        <v>617</v>
      </c>
      <c r="D211" s="446" t="s">
        <v>609</v>
      </c>
      <c r="E211" s="445">
        <v>10</v>
      </c>
      <c r="F211" s="418">
        <v>2500</v>
      </c>
      <c r="G211" s="419">
        <f>E211*F211</f>
        <v>25000</v>
      </c>
      <c r="H211" s="117">
        <v>10</v>
      </c>
      <c r="I211" s="118">
        <v>2500</v>
      </c>
      <c r="J211" s="138">
        <f>H211*I211</f>
        <v>25000</v>
      </c>
      <c r="K211" s="203"/>
      <c r="L211" s="118"/>
      <c r="M211" s="138">
        <f>K211*L211</f>
        <v>0</v>
      </c>
      <c r="N211" s="117"/>
      <c r="O211" s="118"/>
      <c r="P211" s="138">
        <f>N211*O211</f>
        <v>0</v>
      </c>
      <c r="Q211" s="203"/>
      <c r="R211" s="118"/>
      <c r="S211" s="138">
        <f>Q211*R211</f>
        <v>0</v>
      </c>
      <c r="T211" s="117"/>
      <c r="U211" s="118"/>
      <c r="V211" s="138">
        <f>T211*U211</f>
        <v>0</v>
      </c>
      <c r="W211" s="203"/>
      <c r="X211" s="118"/>
      <c r="Y211" s="138">
        <f>W211*X211</f>
        <v>0</v>
      </c>
      <c r="Z211" s="117"/>
      <c r="AA211" s="118"/>
      <c r="AB211" s="138">
        <f>Z211*AA211</f>
        <v>0</v>
      </c>
      <c r="AC211" s="120">
        <f t="shared" si="85"/>
        <v>25000</v>
      </c>
      <c r="AD211" s="318">
        <f t="shared" si="86"/>
        <v>25000</v>
      </c>
      <c r="AE211" s="120">
        <f t="shared" si="87"/>
        <v>0</v>
      </c>
      <c r="AF211" s="269">
        <f t="shared" si="88"/>
        <v>0</v>
      </c>
      <c r="AG211" s="270"/>
      <c r="AH211" s="99"/>
      <c r="AI211" s="99"/>
    </row>
    <row r="212" spans="1:35" ht="30" customHeight="1" x14ac:dyDescent="0.25">
      <c r="A212" s="113" t="s">
        <v>102</v>
      </c>
      <c r="B212" s="114" t="s">
        <v>106</v>
      </c>
      <c r="C212" s="115" t="s">
        <v>215</v>
      </c>
      <c r="D212" s="116" t="s">
        <v>121</v>
      </c>
      <c r="E212" s="117"/>
      <c r="F212" s="118"/>
      <c r="G212" s="119">
        <f>E212*F212</f>
        <v>0</v>
      </c>
      <c r="H212" s="117"/>
      <c r="I212" s="118"/>
      <c r="J212" s="138">
        <f>H212*I212</f>
        <v>0</v>
      </c>
      <c r="K212" s="203"/>
      <c r="L212" s="118"/>
      <c r="M212" s="138">
        <f>K212*L212</f>
        <v>0</v>
      </c>
      <c r="N212" s="117"/>
      <c r="O212" s="118"/>
      <c r="P212" s="138">
        <f>N212*O212</f>
        <v>0</v>
      </c>
      <c r="Q212" s="203"/>
      <c r="R212" s="118"/>
      <c r="S212" s="138">
        <f>Q212*R212</f>
        <v>0</v>
      </c>
      <c r="T212" s="117"/>
      <c r="U212" s="118"/>
      <c r="V212" s="138">
        <f>T212*U212</f>
        <v>0</v>
      </c>
      <c r="W212" s="203"/>
      <c r="X212" s="118"/>
      <c r="Y212" s="138">
        <f>W212*X212</f>
        <v>0</v>
      </c>
      <c r="Z212" s="117"/>
      <c r="AA212" s="118"/>
      <c r="AB212" s="138">
        <f>Z212*AA212</f>
        <v>0</v>
      </c>
      <c r="AC212" s="120">
        <f t="shared" si="85"/>
        <v>0</v>
      </c>
      <c r="AD212" s="318">
        <f t="shared" si="86"/>
        <v>0</v>
      </c>
      <c r="AE212" s="120">
        <f t="shared" si="87"/>
        <v>0</v>
      </c>
      <c r="AF212" s="269" t="e">
        <f t="shared" si="88"/>
        <v>#DIV/0!</v>
      </c>
      <c r="AG212" s="270"/>
      <c r="AH212" s="99"/>
      <c r="AI212" s="99"/>
    </row>
    <row r="213" spans="1:35" ht="30" customHeight="1" x14ac:dyDescent="0.25">
      <c r="A213" s="125" t="s">
        <v>102</v>
      </c>
      <c r="B213" s="126" t="s">
        <v>107</v>
      </c>
      <c r="C213" s="127" t="s">
        <v>215</v>
      </c>
      <c r="D213" s="128" t="s">
        <v>121</v>
      </c>
      <c r="E213" s="129"/>
      <c r="F213" s="130"/>
      <c r="G213" s="131">
        <f>E213*F213</f>
        <v>0</v>
      </c>
      <c r="H213" s="129"/>
      <c r="I213" s="130"/>
      <c r="J213" s="225">
        <f>H213*I213</f>
        <v>0</v>
      </c>
      <c r="K213" s="224"/>
      <c r="L213" s="130"/>
      <c r="M213" s="225">
        <f>K213*L213</f>
        <v>0</v>
      </c>
      <c r="N213" s="129"/>
      <c r="O213" s="130"/>
      <c r="P213" s="225">
        <f>N213*O213</f>
        <v>0</v>
      </c>
      <c r="Q213" s="224"/>
      <c r="R213" s="130"/>
      <c r="S213" s="225">
        <f>Q213*R213</f>
        <v>0</v>
      </c>
      <c r="T213" s="129"/>
      <c r="U213" s="130"/>
      <c r="V213" s="225">
        <f>T213*U213</f>
        <v>0</v>
      </c>
      <c r="W213" s="224"/>
      <c r="X213" s="130"/>
      <c r="Y213" s="225">
        <f>W213*X213</f>
        <v>0</v>
      </c>
      <c r="Z213" s="129"/>
      <c r="AA213" s="130"/>
      <c r="AB213" s="225">
        <f>Z213*AA213</f>
        <v>0</v>
      </c>
      <c r="AC213" s="231">
        <f t="shared" si="85"/>
        <v>0</v>
      </c>
      <c r="AD213" s="320">
        <f t="shared" si="86"/>
        <v>0</v>
      </c>
      <c r="AE213" s="132">
        <f t="shared" si="87"/>
        <v>0</v>
      </c>
      <c r="AF213" s="344" t="e">
        <f t="shared" si="88"/>
        <v>#DIV/0!</v>
      </c>
      <c r="AG213" s="345"/>
      <c r="AH213" s="99"/>
      <c r="AI213" s="99"/>
    </row>
    <row r="214" spans="1:35" ht="15" customHeight="1" x14ac:dyDescent="0.25">
      <c r="A214" s="100" t="s">
        <v>99</v>
      </c>
      <c r="B214" s="101" t="s">
        <v>216</v>
      </c>
      <c r="C214" s="239" t="s">
        <v>217</v>
      </c>
      <c r="D214" s="103"/>
      <c r="E214" s="104">
        <f t="shared" ref="E214:AB214" si="89">SUM(E215:E217)</f>
        <v>0</v>
      </c>
      <c r="F214" s="105">
        <f t="shared" si="89"/>
        <v>0</v>
      </c>
      <c r="G214" s="106">
        <f t="shared" si="89"/>
        <v>0</v>
      </c>
      <c r="H214" s="104">
        <f t="shared" si="89"/>
        <v>0</v>
      </c>
      <c r="I214" s="105">
        <f t="shared" si="89"/>
        <v>0</v>
      </c>
      <c r="J214" s="137">
        <f t="shared" si="89"/>
        <v>0</v>
      </c>
      <c r="K214" s="202">
        <f t="shared" si="89"/>
        <v>0</v>
      </c>
      <c r="L214" s="105">
        <f t="shared" si="89"/>
        <v>0</v>
      </c>
      <c r="M214" s="137">
        <f t="shared" si="89"/>
        <v>0</v>
      </c>
      <c r="N214" s="104">
        <f t="shared" si="89"/>
        <v>0</v>
      </c>
      <c r="O214" s="105">
        <f t="shared" si="89"/>
        <v>0</v>
      </c>
      <c r="P214" s="137">
        <f t="shared" si="89"/>
        <v>0</v>
      </c>
      <c r="Q214" s="202">
        <f t="shared" si="89"/>
        <v>0</v>
      </c>
      <c r="R214" s="105">
        <f t="shared" si="89"/>
        <v>0</v>
      </c>
      <c r="S214" s="137">
        <f t="shared" si="89"/>
        <v>0</v>
      </c>
      <c r="T214" s="104">
        <f t="shared" si="89"/>
        <v>0</v>
      </c>
      <c r="U214" s="105">
        <f t="shared" si="89"/>
        <v>0</v>
      </c>
      <c r="V214" s="137">
        <f t="shared" si="89"/>
        <v>0</v>
      </c>
      <c r="W214" s="202">
        <f t="shared" si="89"/>
        <v>0</v>
      </c>
      <c r="X214" s="105">
        <f t="shared" si="89"/>
        <v>0</v>
      </c>
      <c r="Y214" s="137">
        <f t="shared" si="89"/>
        <v>0</v>
      </c>
      <c r="Z214" s="104">
        <f t="shared" si="89"/>
        <v>0</v>
      </c>
      <c r="AA214" s="105">
        <f t="shared" si="89"/>
        <v>0</v>
      </c>
      <c r="AB214" s="137">
        <f t="shared" si="89"/>
        <v>0</v>
      </c>
      <c r="AC214" s="107">
        <f t="shared" si="85"/>
        <v>0</v>
      </c>
      <c r="AD214" s="340">
        <f t="shared" si="86"/>
        <v>0</v>
      </c>
      <c r="AE214" s="341">
        <f t="shared" si="87"/>
        <v>0</v>
      </c>
      <c r="AF214" s="342" t="e">
        <f t="shared" si="88"/>
        <v>#DIV/0!</v>
      </c>
      <c r="AG214" s="343"/>
      <c r="AH214" s="112"/>
      <c r="AI214" s="112"/>
    </row>
    <row r="215" spans="1:35" ht="30" customHeight="1" x14ac:dyDescent="0.25">
      <c r="A215" s="113" t="s">
        <v>102</v>
      </c>
      <c r="B215" s="114" t="s">
        <v>103</v>
      </c>
      <c r="C215" s="115" t="s">
        <v>218</v>
      </c>
      <c r="D215" s="116" t="s">
        <v>121</v>
      </c>
      <c r="E215" s="117"/>
      <c r="F215" s="118"/>
      <c r="G215" s="119">
        <f>E215*F215</f>
        <v>0</v>
      </c>
      <c r="H215" s="117"/>
      <c r="I215" s="118"/>
      <c r="J215" s="138">
        <f>H215*I215</f>
        <v>0</v>
      </c>
      <c r="K215" s="203"/>
      <c r="L215" s="118"/>
      <c r="M215" s="138">
        <f>K215*L215</f>
        <v>0</v>
      </c>
      <c r="N215" s="117"/>
      <c r="O215" s="118"/>
      <c r="P215" s="138">
        <f>N215*O215</f>
        <v>0</v>
      </c>
      <c r="Q215" s="203"/>
      <c r="R215" s="118"/>
      <c r="S215" s="138">
        <f>Q215*R215</f>
        <v>0</v>
      </c>
      <c r="T215" s="117"/>
      <c r="U215" s="118"/>
      <c r="V215" s="138">
        <f>T215*U215</f>
        <v>0</v>
      </c>
      <c r="W215" s="203"/>
      <c r="X215" s="118"/>
      <c r="Y215" s="138">
        <f>W215*X215</f>
        <v>0</v>
      </c>
      <c r="Z215" s="117"/>
      <c r="AA215" s="118"/>
      <c r="AB215" s="138">
        <f>Z215*AA215</f>
        <v>0</v>
      </c>
      <c r="AC215" s="120">
        <f t="shared" si="85"/>
        <v>0</v>
      </c>
      <c r="AD215" s="318">
        <f t="shared" si="86"/>
        <v>0</v>
      </c>
      <c r="AE215" s="120">
        <f t="shared" si="87"/>
        <v>0</v>
      </c>
      <c r="AF215" s="269" t="e">
        <f t="shared" si="88"/>
        <v>#DIV/0!</v>
      </c>
      <c r="AG215" s="270"/>
      <c r="AH215" s="99"/>
      <c r="AI215" s="99"/>
    </row>
    <row r="216" spans="1:35" ht="30" customHeight="1" x14ac:dyDescent="0.25">
      <c r="A216" s="113" t="s">
        <v>102</v>
      </c>
      <c r="B216" s="114" t="s">
        <v>106</v>
      </c>
      <c r="C216" s="115" t="s">
        <v>218</v>
      </c>
      <c r="D216" s="116" t="s">
        <v>121</v>
      </c>
      <c r="E216" s="117"/>
      <c r="F216" s="118"/>
      <c r="G216" s="119">
        <f>E216*F216</f>
        <v>0</v>
      </c>
      <c r="H216" s="117"/>
      <c r="I216" s="118"/>
      <c r="J216" s="138">
        <f>H216*I216</f>
        <v>0</v>
      </c>
      <c r="K216" s="203"/>
      <c r="L216" s="118"/>
      <c r="M216" s="138">
        <f>K216*L216</f>
        <v>0</v>
      </c>
      <c r="N216" s="117"/>
      <c r="O216" s="118"/>
      <c r="P216" s="138">
        <f>N216*O216</f>
        <v>0</v>
      </c>
      <c r="Q216" s="203"/>
      <c r="R216" s="118"/>
      <c r="S216" s="138">
        <f>Q216*R216</f>
        <v>0</v>
      </c>
      <c r="T216" s="117"/>
      <c r="U216" s="118"/>
      <c r="V216" s="138">
        <f>T216*U216</f>
        <v>0</v>
      </c>
      <c r="W216" s="203"/>
      <c r="X216" s="118"/>
      <c r="Y216" s="138">
        <f>W216*X216</f>
        <v>0</v>
      </c>
      <c r="Z216" s="117"/>
      <c r="AA216" s="118"/>
      <c r="AB216" s="138">
        <f>Z216*AA216</f>
        <v>0</v>
      </c>
      <c r="AC216" s="120">
        <f t="shared" si="85"/>
        <v>0</v>
      </c>
      <c r="AD216" s="318">
        <f t="shared" si="86"/>
        <v>0</v>
      </c>
      <c r="AE216" s="120">
        <f t="shared" si="87"/>
        <v>0</v>
      </c>
      <c r="AF216" s="269" t="e">
        <f t="shared" si="88"/>
        <v>#DIV/0!</v>
      </c>
      <c r="AG216" s="270"/>
      <c r="AH216" s="99"/>
      <c r="AI216" s="99"/>
    </row>
    <row r="217" spans="1:35" ht="30" customHeight="1" x14ac:dyDescent="0.25">
      <c r="A217" s="125" t="s">
        <v>102</v>
      </c>
      <c r="B217" s="126" t="s">
        <v>107</v>
      </c>
      <c r="C217" s="127" t="s">
        <v>218</v>
      </c>
      <c r="D217" s="128" t="s">
        <v>121</v>
      </c>
      <c r="E217" s="129"/>
      <c r="F217" s="130"/>
      <c r="G217" s="131">
        <f>E217*F217</f>
        <v>0</v>
      </c>
      <c r="H217" s="129"/>
      <c r="I217" s="130"/>
      <c r="J217" s="225">
        <f>H217*I217</f>
        <v>0</v>
      </c>
      <c r="K217" s="224"/>
      <c r="L217" s="130"/>
      <c r="M217" s="225">
        <f>K217*L217</f>
        <v>0</v>
      </c>
      <c r="N217" s="129"/>
      <c r="O217" s="130"/>
      <c r="P217" s="225">
        <f>N217*O217</f>
        <v>0</v>
      </c>
      <c r="Q217" s="224"/>
      <c r="R217" s="130"/>
      <c r="S217" s="225">
        <f>Q217*R217</f>
        <v>0</v>
      </c>
      <c r="T217" s="129"/>
      <c r="U217" s="130"/>
      <c r="V217" s="225">
        <f>T217*U217</f>
        <v>0</v>
      </c>
      <c r="W217" s="224"/>
      <c r="X217" s="130"/>
      <c r="Y217" s="225">
        <f>W217*X217</f>
        <v>0</v>
      </c>
      <c r="Z217" s="129"/>
      <c r="AA217" s="130"/>
      <c r="AB217" s="225">
        <f>Z217*AA217</f>
        <v>0</v>
      </c>
      <c r="AC217" s="132">
        <f t="shared" si="85"/>
        <v>0</v>
      </c>
      <c r="AD217" s="346">
        <f t="shared" si="86"/>
        <v>0</v>
      </c>
      <c r="AE217" s="132">
        <f t="shared" si="87"/>
        <v>0</v>
      </c>
      <c r="AF217" s="344" t="e">
        <f t="shared" si="88"/>
        <v>#DIV/0!</v>
      </c>
      <c r="AG217" s="345"/>
      <c r="AH217" s="99"/>
      <c r="AI217" s="99"/>
    </row>
    <row r="218" spans="1:35" ht="15" customHeight="1" x14ac:dyDescent="0.25">
      <c r="A218" s="100" t="s">
        <v>99</v>
      </c>
      <c r="B218" s="101" t="s">
        <v>219</v>
      </c>
      <c r="C218" s="239" t="s">
        <v>220</v>
      </c>
      <c r="D218" s="103"/>
      <c r="E218" s="104">
        <f t="shared" ref="E218:AB218" si="90">SUM(E219:E223)</f>
        <v>0</v>
      </c>
      <c r="F218" s="105">
        <f t="shared" si="90"/>
        <v>0</v>
      </c>
      <c r="G218" s="106">
        <f t="shared" si="90"/>
        <v>0</v>
      </c>
      <c r="H218" s="104">
        <f t="shared" si="90"/>
        <v>0</v>
      </c>
      <c r="I218" s="105">
        <f t="shared" si="90"/>
        <v>0</v>
      </c>
      <c r="J218" s="137">
        <f t="shared" si="90"/>
        <v>0</v>
      </c>
      <c r="K218" s="202">
        <f t="shared" si="90"/>
        <v>0</v>
      </c>
      <c r="L218" s="105">
        <f t="shared" si="90"/>
        <v>0</v>
      </c>
      <c r="M218" s="137">
        <f t="shared" si="90"/>
        <v>0</v>
      </c>
      <c r="N218" s="104">
        <f t="shared" si="90"/>
        <v>0</v>
      </c>
      <c r="O218" s="105">
        <f t="shared" si="90"/>
        <v>0</v>
      </c>
      <c r="P218" s="137">
        <f t="shared" si="90"/>
        <v>0</v>
      </c>
      <c r="Q218" s="202">
        <f t="shared" si="90"/>
        <v>0</v>
      </c>
      <c r="R218" s="105">
        <f t="shared" si="90"/>
        <v>0</v>
      </c>
      <c r="S218" s="137">
        <f t="shared" si="90"/>
        <v>0</v>
      </c>
      <c r="T218" s="104">
        <f t="shared" si="90"/>
        <v>0</v>
      </c>
      <c r="U218" s="105">
        <f t="shared" si="90"/>
        <v>0</v>
      </c>
      <c r="V218" s="137">
        <f t="shared" si="90"/>
        <v>0</v>
      </c>
      <c r="W218" s="202">
        <f t="shared" si="90"/>
        <v>0</v>
      </c>
      <c r="X218" s="105">
        <f t="shared" si="90"/>
        <v>0</v>
      </c>
      <c r="Y218" s="137">
        <f t="shared" si="90"/>
        <v>0</v>
      </c>
      <c r="Z218" s="104">
        <f t="shared" si="90"/>
        <v>0</v>
      </c>
      <c r="AA218" s="105">
        <f t="shared" si="90"/>
        <v>0</v>
      </c>
      <c r="AB218" s="106">
        <f t="shared" si="90"/>
        <v>0</v>
      </c>
      <c r="AC218" s="341">
        <f t="shared" si="85"/>
        <v>0</v>
      </c>
      <c r="AD218" s="347">
        <f t="shared" si="86"/>
        <v>0</v>
      </c>
      <c r="AE218" s="341">
        <f t="shared" si="87"/>
        <v>0</v>
      </c>
      <c r="AF218" s="342" t="e">
        <f t="shared" si="88"/>
        <v>#DIV/0!</v>
      </c>
      <c r="AG218" s="343"/>
      <c r="AH218" s="112"/>
      <c r="AI218" s="112"/>
    </row>
    <row r="219" spans="1:35" ht="30" customHeight="1" x14ac:dyDescent="0.25">
      <c r="A219" s="113" t="s">
        <v>102</v>
      </c>
      <c r="B219" s="114" t="s">
        <v>103</v>
      </c>
      <c r="C219" s="115" t="s">
        <v>221</v>
      </c>
      <c r="D219" s="116" t="s">
        <v>222</v>
      </c>
      <c r="E219" s="117"/>
      <c r="F219" s="118"/>
      <c r="G219" s="119">
        <f>E219*F219</f>
        <v>0</v>
      </c>
      <c r="H219" s="117"/>
      <c r="I219" s="118"/>
      <c r="J219" s="138">
        <f>H219*I219</f>
        <v>0</v>
      </c>
      <c r="K219" s="203"/>
      <c r="L219" s="118"/>
      <c r="M219" s="138">
        <f>K219*L219</f>
        <v>0</v>
      </c>
      <c r="N219" s="117"/>
      <c r="O219" s="118"/>
      <c r="P219" s="138">
        <f>N219*O219</f>
        <v>0</v>
      </c>
      <c r="Q219" s="203"/>
      <c r="R219" s="118"/>
      <c r="S219" s="138">
        <f>Q219*R219</f>
        <v>0</v>
      </c>
      <c r="T219" s="117"/>
      <c r="U219" s="118"/>
      <c r="V219" s="138">
        <f>T219*U219</f>
        <v>0</v>
      </c>
      <c r="W219" s="203"/>
      <c r="X219" s="118"/>
      <c r="Y219" s="138">
        <f>W219*X219</f>
        <v>0</v>
      </c>
      <c r="Z219" s="117"/>
      <c r="AA219" s="118"/>
      <c r="AB219" s="119">
        <f>Z219*AA219</f>
        <v>0</v>
      </c>
      <c r="AC219" s="120">
        <f t="shared" si="85"/>
        <v>0</v>
      </c>
      <c r="AD219" s="318">
        <f t="shared" si="86"/>
        <v>0</v>
      </c>
      <c r="AE219" s="120">
        <f t="shared" si="87"/>
        <v>0</v>
      </c>
      <c r="AF219" s="269" t="e">
        <f t="shared" si="88"/>
        <v>#DIV/0!</v>
      </c>
      <c r="AG219" s="270"/>
      <c r="AH219" s="99"/>
      <c r="AI219" s="99"/>
    </row>
    <row r="220" spans="1:35" ht="30" customHeight="1" x14ac:dyDescent="0.25">
      <c r="A220" s="113" t="s">
        <v>102</v>
      </c>
      <c r="B220" s="114" t="s">
        <v>106</v>
      </c>
      <c r="C220" s="115" t="s">
        <v>223</v>
      </c>
      <c r="D220" s="116" t="s">
        <v>222</v>
      </c>
      <c r="E220" s="117"/>
      <c r="F220" s="118"/>
      <c r="G220" s="119">
        <f>E220*F220</f>
        <v>0</v>
      </c>
      <c r="H220" s="117"/>
      <c r="I220" s="118"/>
      <c r="J220" s="138">
        <f>H220*I220</f>
        <v>0</v>
      </c>
      <c r="K220" s="203"/>
      <c r="L220" s="118"/>
      <c r="M220" s="138">
        <f>K220*L220</f>
        <v>0</v>
      </c>
      <c r="N220" s="117"/>
      <c r="O220" s="118"/>
      <c r="P220" s="138">
        <f>N220*O220</f>
        <v>0</v>
      </c>
      <c r="Q220" s="203"/>
      <c r="R220" s="118"/>
      <c r="S220" s="138">
        <f>Q220*R220</f>
        <v>0</v>
      </c>
      <c r="T220" s="117"/>
      <c r="U220" s="118"/>
      <c r="V220" s="138">
        <f>T220*U220</f>
        <v>0</v>
      </c>
      <c r="W220" s="203"/>
      <c r="X220" s="118"/>
      <c r="Y220" s="138">
        <f>W220*X220</f>
        <v>0</v>
      </c>
      <c r="Z220" s="117"/>
      <c r="AA220" s="118"/>
      <c r="AB220" s="119">
        <f>Z220*AA220</f>
        <v>0</v>
      </c>
      <c r="AC220" s="120">
        <f t="shared" si="85"/>
        <v>0</v>
      </c>
      <c r="AD220" s="318">
        <f t="shared" si="86"/>
        <v>0</v>
      </c>
      <c r="AE220" s="120">
        <f t="shared" si="87"/>
        <v>0</v>
      </c>
      <c r="AF220" s="269" t="e">
        <f t="shared" si="88"/>
        <v>#DIV/0!</v>
      </c>
      <c r="AG220" s="270"/>
      <c r="AH220" s="99"/>
      <c r="AI220" s="99"/>
    </row>
    <row r="221" spans="1:35" ht="30" customHeight="1" x14ac:dyDescent="0.25">
      <c r="A221" s="113" t="s">
        <v>102</v>
      </c>
      <c r="B221" s="114" t="s">
        <v>107</v>
      </c>
      <c r="C221" s="115" t="s">
        <v>224</v>
      </c>
      <c r="D221" s="116" t="s">
        <v>222</v>
      </c>
      <c r="E221" s="117"/>
      <c r="F221" s="118"/>
      <c r="G221" s="119">
        <f>E221*F221</f>
        <v>0</v>
      </c>
      <c r="H221" s="117"/>
      <c r="I221" s="118"/>
      <c r="J221" s="138">
        <f>H221*I221</f>
        <v>0</v>
      </c>
      <c r="K221" s="203"/>
      <c r="L221" s="118"/>
      <c r="M221" s="138">
        <f>K221*L221</f>
        <v>0</v>
      </c>
      <c r="N221" s="117"/>
      <c r="O221" s="118"/>
      <c r="P221" s="138">
        <f>N221*O221</f>
        <v>0</v>
      </c>
      <c r="Q221" s="203"/>
      <c r="R221" s="118"/>
      <c r="S221" s="138">
        <f>Q221*R221</f>
        <v>0</v>
      </c>
      <c r="T221" s="117"/>
      <c r="U221" s="118"/>
      <c r="V221" s="138">
        <f>T221*U221</f>
        <v>0</v>
      </c>
      <c r="W221" s="203"/>
      <c r="X221" s="118"/>
      <c r="Y221" s="138">
        <f>W221*X221</f>
        <v>0</v>
      </c>
      <c r="Z221" s="117"/>
      <c r="AA221" s="118"/>
      <c r="AB221" s="119">
        <f>Z221*AA221</f>
        <v>0</v>
      </c>
      <c r="AC221" s="120">
        <f t="shared" si="85"/>
        <v>0</v>
      </c>
      <c r="AD221" s="318">
        <f t="shared" si="86"/>
        <v>0</v>
      </c>
      <c r="AE221" s="120">
        <f t="shared" si="87"/>
        <v>0</v>
      </c>
      <c r="AF221" s="269" t="e">
        <f t="shared" si="88"/>
        <v>#DIV/0!</v>
      </c>
      <c r="AG221" s="270"/>
      <c r="AH221" s="99"/>
      <c r="AI221" s="99"/>
    </row>
    <row r="222" spans="1:35" ht="30" customHeight="1" x14ac:dyDescent="0.25">
      <c r="A222" s="113" t="s">
        <v>102</v>
      </c>
      <c r="B222" s="114" t="s">
        <v>172</v>
      </c>
      <c r="C222" s="115" t="s">
        <v>225</v>
      </c>
      <c r="D222" s="116" t="s">
        <v>222</v>
      </c>
      <c r="E222" s="117"/>
      <c r="F222" s="118"/>
      <c r="G222" s="119">
        <f>E222*F222</f>
        <v>0</v>
      </c>
      <c r="H222" s="117"/>
      <c r="I222" s="118"/>
      <c r="J222" s="138">
        <f>H222*I222</f>
        <v>0</v>
      </c>
      <c r="K222" s="203"/>
      <c r="L222" s="118"/>
      <c r="M222" s="138">
        <f>K222*L222</f>
        <v>0</v>
      </c>
      <c r="N222" s="117"/>
      <c r="O222" s="118"/>
      <c r="P222" s="138">
        <f>N222*O222</f>
        <v>0</v>
      </c>
      <c r="Q222" s="203"/>
      <c r="R222" s="118"/>
      <c r="S222" s="138">
        <f>Q222*R222</f>
        <v>0</v>
      </c>
      <c r="T222" s="117"/>
      <c r="U222" s="118"/>
      <c r="V222" s="138">
        <f>T222*U222</f>
        <v>0</v>
      </c>
      <c r="W222" s="203"/>
      <c r="X222" s="118"/>
      <c r="Y222" s="138">
        <f>W222*X222</f>
        <v>0</v>
      </c>
      <c r="Z222" s="117"/>
      <c r="AA222" s="118"/>
      <c r="AB222" s="119">
        <f>Z222*AA222</f>
        <v>0</v>
      </c>
      <c r="AC222" s="120">
        <f t="shared" si="85"/>
        <v>0</v>
      </c>
      <c r="AD222" s="318">
        <f t="shared" si="86"/>
        <v>0</v>
      </c>
      <c r="AE222" s="120">
        <f t="shared" si="87"/>
        <v>0</v>
      </c>
      <c r="AF222" s="269" t="e">
        <f t="shared" si="88"/>
        <v>#DIV/0!</v>
      </c>
      <c r="AG222" s="270"/>
      <c r="AH222" s="99"/>
      <c r="AI222" s="99"/>
    </row>
    <row r="223" spans="1:35" ht="30" customHeight="1" thickBot="1" x14ac:dyDescent="0.3">
      <c r="A223" s="139" t="s">
        <v>102</v>
      </c>
      <c r="B223" s="140" t="s">
        <v>174</v>
      </c>
      <c r="C223" s="141" t="s">
        <v>226</v>
      </c>
      <c r="D223" s="142" t="s">
        <v>222</v>
      </c>
      <c r="E223" s="143"/>
      <c r="F223" s="144"/>
      <c r="G223" s="145">
        <f>E223*F223</f>
        <v>0</v>
      </c>
      <c r="H223" s="143"/>
      <c r="I223" s="144"/>
      <c r="J223" s="146">
        <f>H223*I223</f>
        <v>0</v>
      </c>
      <c r="K223" s="204"/>
      <c r="L223" s="144"/>
      <c r="M223" s="146">
        <f>K223*L223</f>
        <v>0</v>
      </c>
      <c r="N223" s="143"/>
      <c r="O223" s="144"/>
      <c r="P223" s="146">
        <f>N223*O223</f>
        <v>0</v>
      </c>
      <c r="Q223" s="204"/>
      <c r="R223" s="144"/>
      <c r="S223" s="146">
        <f>Q223*R223</f>
        <v>0</v>
      </c>
      <c r="T223" s="143"/>
      <c r="U223" s="144"/>
      <c r="V223" s="146">
        <f>T223*U223</f>
        <v>0</v>
      </c>
      <c r="W223" s="204"/>
      <c r="X223" s="144"/>
      <c r="Y223" s="146">
        <f>W223*X223</f>
        <v>0</v>
      </c>
      <c r="Z223" s="143"/>
      <c r="AA223" s="144"/>
      <c r="AB223" s="145">
        <f>Z223*AA223</f>
        <v>0</v>
      </c>
      <c r="AC223" s="132">
        <f t="shared" si="85"/>
        <v>0</v>
      </c>
      <c r="AD223" s="346">
        <f t="shared" si="86"/>
        <v>0</v>
      </c>
      <c r="AE223" s="132">
        <f t="shared" si="87"/>
        <v>0</v>
      </c>
      <c r="AF223" s="344" t="e">
        <f t="shared" si="88"/>
        <v>#DIV/0!</v>
      </c>
      <c r="AG223" s="345"/>
      <c r="AH223" s="99"/>
      <c r="AI223" s="99"/>
    </row>
    <row r="224" spans="1:35" ht="15" customHeight="1" x14ac:dyDescent="0.25">
      <c r="A224" s="100" t="s">
        <v>99</v>
      </c>
      <c r="B224" s="101" t="s">
        <v>227</v>
      </c>
      <c r="C224" s="239" t="s">
        <v>212</v>
      </c>
      <c r="D224" s="103"/>
      <c r="E224" s="104">
        <f t="shared" ref="E224:AB224" si="91">SUM(E225:E237)</f>
        <v>115</v>
      </c>
      <c r="F224" s="105">
        <f t="shared" si="91"/>
        <v>35500</v>
      </c>
      <c r="G224" s="106">
        <f t="shared" si="91"/>
        <v>415000</v>
      </c>
      <c r="H224" s="104">
        <f t="shared" si="91"/>
        <v>110</v>
      </c>
      <c r="I224" s="105">
        <f t="shared" si="91"/>
        <v>34900</v>
      </c>
      <c r="J224" s="137">
        <f t="shared" si="91"/>
        <v>412858</v>
      </c>
      <c r="K224" s="202">
        <f t="shared" si="91"/>
        <v>10</v>
      </c>
      <c r="L224" s="105">
        <f t="shared" si="91"/>
        <v>5000</v>
      </c>
      <c r="M224" s="137">
        <f t="shared" si="91"/>
        <v>50000</v>
      </c>
      <c r="N224" s="104">
        <f t="shared" si="91"/>
        <v>10</v>
      </c>
      <c r="O224" s="105">
        <f t="shared" si="91"/>
        <v>5000</v>
      </c>
      <c r="P224" s="137">
        <f t="shared" si="91"/>
        <v>50000</v>
      </c>
      <c r="Q224" s="202">
        <f t="shared" si="91"/>
        <v>0</v>
      </c>
      <c r="R224" s="105">
        <f t="shared" si="91"/>
        <v>0</v>
      </c>
      <c r="S224" s="137">
        <f t="shared" si="91"/>
        <v>0</v>
      </c>
      <c r="T224" s="104">
        <f t="shared" si="91"/>
        <v>0</v>
      </c>
      <c r="U224" s="105">
        <f t="shared" si="91"/>
        <v>0</v>
      </c>
      <c r="V224" s="137">
        <f t="shared" si="91"/>
        <v>0</v>
      </c>
      <c r="W224" s="202">
        <f t="shared" si="91"/>
        <v>0</v>
      </c>
      <c r="X224" s="105">
        <f t="shared" si="91"/>
        <v>0</v>
      </c>
      <c r="Y224" s="137">
        <f t="shared" si="91"/>
        <v>0</v>
      </c>
      <c r="Z224" s="104">
        <f t="shared" si="91"/>
        <v>0</v>
      </c>
      <c r="AA224" s="105">
        <f t="shared" si="91"/>
        <v>0</v>
      </c>
      <c r="AB224" s="106">
        <f t="shared" si="91"/>
        <v>0</v>
      </c>
      <c r="AC224" s="341">
        <f t="shared" si="85"/>
        <v>465000</v>
      </c>
      <c r="AD224" s="347">
        <f t="shared" si="86"/>
        <v>462858</v>
      </c>
      <c r="AE224" s="341">
        <f t="shared" si="87"/>
        <v>2142</v>
      </c>
      <c r="AF224" s="342">
        <f t="shared" si="88"/>
        <v>4.6064516129032257E-3</v>
      </c>
      <c r="AG224" s="343"/>
      <c r="AH224" s="112"/>
      <c r="AI224" s="112"/>
    </row>
    <row r="225" spans="1:35" ht="30" customHeight="1" x14ac:dyDescent="0.25">
      <c r="A225" s="447" t="s">
        <v>102</v>
      </c>
      <c r="B225" s="414" t="s">
        <v>103</v>
      </c>
      <c r="C225" s="402" t="s">
        <v>228</v>
      </c>
      <c r="D225" s="444"/>
      <c r="E225" s="445"/>
      <c r="F225" s="418"/>
      <c r="G225" s="419">
        <f>E225*F225</f>
        <v>0</v>
      </c>
      <c r="H225" s="117"/>
      <c r="I225" s="118"/>
      <c r="J225" s="138">
        <f t="shared" ref="J225:J237" si="92">H225*I225</f>
        <v>0</v>
      </c>
      <c r="K225" s="203"/>
      <c r="L225" s="118"/>
      <c r="M225" s="138">
        <f t="shared" ref="M225:M237" si="93">K225*L225</f>
        <v>0</v>
      </c>
      <c r="N225" s="117"/>
      <c r="O225" s="118"/>
      <c r="P225" s="138">
        <f t="shared" ref="P225:P237" si="94">N225*O225</f>
        <v>0</v>
      </c>
      <c r="Q225" s="203"/>
      <c r="R225" s="118"/>
      <c r="S225" s="138">
        <f t="shared" ref="S225:S237" si="95">Q225*R225</f>
        <v>0</v>
      </c>
      <c r="T225" s="117"/>
      <c r="U225" s="118"/>
      <c r="V225" s="138">
        <f t="shared" ref="V225:V237" si="96">T225*U225</f>
        <v>0</v>
      </c>
      <c r="W225" s="203"/>
      <c r="X225" s="118"/>
      <c r="Y225" s="138">
        <f t="shared" ref="Y225:Y237" si="97">W225*X225</f>
        <v>0</v>
      </c>
      <c r="Z225" s="117"/>
      <c r="AA225" s="118"/>
      <c r="AB225" s="119">
        <f t="shared" ref="AB225:AB237" si="98">Z225*AA225</f>
        <v>0</v>
      </c>
      <c r="AC225" s="120">
        <f t="shared" si="85"/>
        <v>0</v>
      </c>
      <c r="AD225" s="318">
        <f t="shared" si="86"/>
        <v>0</v>
      </c>
      <c r="AE225" s="120">
        <f t="shared" si="87"/>
        <v>0</v>
      </c>
      <c r="AF225" s="269" t="e">
        <f t="shared" si="88"/>
        <v>#DIV/0!</v>
      </c>
      <c r="AG225" s="270"/>
      <c r="AH225" s="99"/>
      <c r="AI225" s="99"/>
    </row>
    <row r="226" spans="1:35" ht="30" customHeight="1" x14ac:dyDescent="0.25">
      <c r="A226" s="447" t="s">
        <v>102</v>
      </c>
      <c r="B226" s="414" t="s">
        <v>106</v>
      </c>
      <c r="C226" s="402" t="s">
        <v>556</v>
      </c>
      <c r="D226" s="446" t="s">
        <v>557</v>
      </c>
      <c r="E226" s="445">
        <v>10</v>
      </c>
      <c r="F226" s="418">
        <v>1500</v>
      </c>
      <c r="G226" s="419">
        <f>E226*F226</f>
        <v>15000</v>
      </c>
      <c r="H226" s="117">
        <v>10</v>
      </c>
      <c r="I226" s="118">
        <v>1500</v>
      </c>
      <c r="J226" s="138">
        <f t="shared" si="92"/>
        <v>15000</v>
      </c>
      <c r="K226" s="203"/>
      <c r="L226" s="118"/>
      <c r="M226" s="138">
        <f t="shared" si="93"/>
        <v>0</v>
      </c>
      <c r="N226" s="117"/>
      <c r="O226" s="118"/>
      <c r="P226" s="138">
        <f t="shared" si="94"/>
        <v>0</v>
      </c>
      <c r="Q226" s="203"/>
      <c r="R226" s="118"/>
      <c r="S226" s="138">
        <f t="shared" si="95"/>
        <v>0</v>
      </c>
      <c r="T226" s="117"/>
      <c r="U226" s="118"/>
      <c r="V226" s="138">
        <f t="shared" si="96"/>
        <v>0</v>
      </c>
      <c r="W226" s="203"/>
      <c r="X226" s="118"/>
      <c r="Y226" s="138">
        <f t="shared" si="97"/>
        <v>0</v>
      </c>
      <c r="Z226" s="117"/>
      <c r="AA226" s="118"/>
      <c r="AB226" s="119">
        <f t="shared" si="98"/>
        <v>0</v>
      </c>
      <c r="AC226" s="120">
        <f t="shared" si="85"/>
        <v>15000</v>
      </c>
      <c r="AD226" s="318">
        <f t="shared" si="86"/>
        <v>15000</v>
      </c>
      <c r="AE226" s="120">
        <f t="shared" si="87"/>
        <v>0</v>
      </c>
      <c r="AF226" s="269">
        <f t="shared" si="88"/>
        <v>0</v>
      </c>
      <c r="AG226" s="270"/>
      <c r="AH226" s="99"/>
      <c r="AI226" s="99"/>
    </row>
    <row r="227" spans="1:35" ht="30" customHeight="1" x14ac:dyDescent="0.25">
      <c r="A227" s="447" t="s">
        <v>102</v>
      </c>
      <c r="B227" s="414" t="s">
        <v>107</v>
      </c>
      <c r="C227" s="402" t="s">
        <v>229</v>
      </c>
      <c r="D227" s="444"/>
      <c r="E227" s="445"/>
      <c r="F227" s="418"/>
      <c r="G227" s="419">
        <f>E227*F227</f>
        <v>0</v>
      </c>
      <c r="H227" s="117"/>
      <c r="I227" s="118"/>
      <c r="J227" s="138">
        <f t="shared" si="92"/>
        <v>0</v>
      </c>
      <c r="K227" s="203"/>
      <c r="L227" s="118"/>
      <c r="M227" s="138">
        <f t="shared" si="93"/>
        <v>0</v>
      </c>
      <c r="N227" s="117"/>
      <c r="O227" s="118"/>
      <c r="P227" s="138">
        <f t="shared" si="94"/>
        <v>0</v>
      </c>
      <c r="Q227" s="203"/>
      <c r="R227" s="118"/>
      <c r="S227" s="138">
        <f t="shared" si="95"/>
        <v>0</v>
      </c>
      <c r="T227" s="117"/>
      <c r="U227" s="118"/>
      <c r="V227" s="138">
        <f t="shared" si="96"/>
        <v>0</v>
      </c>
      <c r="W227" s="203"/>
      <c r="X227" s="118"/>
      <c r="Y227" s="138">
        <f t="shared" si="97"/>
        <v>0</v>
      </c>
      <c r="Z227" s="117"/>
      <c r="AA227" s="118"/>
      <c r="AB227" s="119">
        <f t="shared" si="98"/>
        <v>0</v>
      </c>
      <c r="AC227" s="120">
        <f t="shared" si="85"/>
        <v>0</v>
      </c>
      <c r="AD227" s="318">
        <f t="shared" si="86"/>
        <v>0</v>
      </c>
      <c r="AE227" s="120">
        <f t="shared" si="87"/>
        <v>0</v>
      </c>
      <c r="AF227" s="269" t="e">
        <f t="shared" si="88"/>
        <v>#DIV/0!</v>
      </c>
      <c r="AG227" s="270"/>
      <c r="AH227" s="99"/>
      <c r="AI227" s="99"/>
    </row>
    <row r="228" spans="1:35" ht="30" customHeight="1" x14ac:dyDescent="0.25">
      <c r="A228" s="447" t="s">
        <v>102</v>
      </c>
      <c r="B228" s="414" t="s">
        <v>172</v>
      </c>
      <c r="C228" s="402" t="s">
        <v>230</v>
      </c>
      <c r="D228" s="444" t="s">
        <v>105</v>
      </c>
      <c r="E228" s="445">
        <v>5</v>
      </c>
      <c r="F228" s="418">
        <v>600</v>
      </c>
      <c r="G228" s="419">
        <f>E228*F228</f>
        <v>3000</v>
      </c>
      <c r="H228" s="117"/>
      <c r="I228" s="118"/>
      <c r="J228" s="138">
        <v>858</v>
      </c>
      <c r="K228" s="203"/>
      <c r="L228" s="118"/>
      <c r="M228" s="138">
        <f t="shared" si="93"/>
        <v>0</v>
      </c>
      <c r="N228" s="117"/>
      <c r="O228" s="118"/>
      <c r="P228" s="138">
        <f t="shared" si="94"/>
        <v>0</v>
      </c>
      <c r="Q228" s="203"/>
      <c r="R228" s="118"/>
      <c r="S228" s="138">
        <f t="shared" si="95"/>
        <v>0</v>
      </c>
      <c r="T228" s="117"/>
      <c r="U228" s="118"/>
      <c r="V228" s="138">
        <f t="shared" si="96"/>
        <v>0</v>
      </c>
      <c r="W228" s="203"/>
      <c r="X228" s="118"/>
      <c r="Y228" s="138">
        <f t="shared" si="97"/>
        <v>0</v>
      </c>
      <c r="Z228" s="117"/>
      <c r="AA228" s="118"/>
      <c r="AB228" s="119">
        <f t="shared" si="98"/>
        <v>0</v>
      </c>
      <c r="AC228" s="120">
        <f t="shared" si="85"/>
        <v>3000</v>
      </c>
      <c r="AD228" s="318">
        <f t="shared" si="86"/>
        <v>858</v>
      </c>
      <c r="AE228" s="120">
        <f t="shared" si="87"/>
        <v>2142</v>
      </c>
      <c r="AF228" s="269">
        <f t="shared" si="88"/>
        <v>0.71399999999999997</v>
      </c>
      <c r="AG228" s="270"/>
      <c r="AH228" s="99"/>
      <c r="AI228" s="99"/>
    </row>
    <row r="229" spans="1:35" ht="30" customHeight="1" x14ac:dyDescent="0.25">
      <c r="A229" s="447" t="s">
        <v>102</v>
      </c>
      <c r="B229" s="479" t="s">
        <v>174</v>
      </c>
      <c r="C229" s="402" t="s">
        <v>231</v>
      </c>
      <c r="D229" s="444"/>
      <c r="E229" s="445"/>
      <c r="F229" s="418"/>
      <c r="G229" s="419">
        <f>E229*F229</f>
        <v>0</v>
      </c>
      <c r="H229" s="117"/>
      <c r="I229" s="118"/>
      <c r="J229" s="138">
        <f t="shared" si="92"/>
        <v>0</v>
      </c>
      <c r="K229" s="203"/>
      <c r="L229" s="118"/>
      <c r="M229" s="138">
        <f t="shared" si="93"/>
        <v>0</v>
      </c>
      <c r="N229" s="117"/>
      <c r="O229" s="118"/>
      <c r="P229" s="138">
        <f t="shared" si="94"/>
        <v>0</v>
      </c>
      <c r="Q229" s="203"/>
      <c r="R229" s="118"/>
      <c r="S229" s="138">
        <f t="shared" si="95"/>
        <v>0</v>
      </c>
      <c r="T229" s="117"/>
      <c r="U229" s="118"/>
      <c r="V229" s="138">
        <f t="shared" si="96"/>
        <v>0</v>
      </c>
      <c r="W229" s="203"/>
      <c r="X229" s="118"/>
      <c r="Y229" s="138">
        <f t="shared" si="97"/>
        <v>0</v>
      </c>
      <c r="Z229" s="117"/>
      <c r="AA229" s="118"/>
      <c r="AB229" s="119">
        <f t="shared" si="98"/>
        <v>0</v>
      </c>
      <c r="AC229" s="120">
        <f t="shared" si="85"/>
        <v>0</v>
      </c>
      <c r="AD229" s="318">
        <f t="shared" si="86"/>
        <v>0</v>
      </c>
      <c r="AE229" s="120">
        <f t="shared" si="87"/>
        <v>0</v>
      </c>
      <c r="AF229" s="269" t="e">
        <f t="shared" si="88"/>
        <v>#DIV/0!</v>
      </c>
      <c r="AG229" s="270"/>
      <c r="AH229" s="99"/>
      <c r="AI229" s="99"/>
    </row>
    <row r="230" spans="1:35" s="467" customFormat="1" ht="30" customHeight="1" x14ac:dyDescent="0.25">
      <c r="A230" s="413" t="s">
        <v>102</v>
      </c>
      <c r="B230" s="406" t="s">
        <v>178</v>
      </c>
      <c r="C230" s="422" t="s">
        <v>558</v>
      </c>
      <c r="D230" s="408" t="s">
        <v>551</v>
      </c>
      <c r="E230" s="453">
        <v>10</v>
      </c>
      <c r="F230" s="415">
        <v>20000</v>
      </c>
      <c r="G230" s="454">
        <f t="shared" ref="G230:G235" si="99">F230*E230</f>
        <v>200000</v>
      </c>
      <c r="H230" s="129">
        <v>10</v>
      </c>
      <c r="I230" s="130">
        <v>20000</v>
      </c>
      <c r="J230" s="138">
        <v>200000</v>
      </c>
      <c r="K230" s="224">
        <v>10</v>
      </c>
      <c r="L230" s="130">
        <v>5000</v>
      </c>
      <c r="M230" s="138">
        <f t="shared" si="93"/>
        <v>50000</v>
      </c>
      <c r="N230" s="129">
        <v>10</v>
      </c>
      <c r="O230" s="130">
        <v>5000</v>
      </c>
      <c r="P230" s="138">
        <f t="shared" si="94"/>
        <v>50000</v>
      </c>
      <c r="Q230" s="224"/>
      <c r="R230" s="130"/>
      <c r="S230" s="225"/>
      <c r="T230" s="129"/>
      <c r="U230" s="130"/>
      <c r="V230" s="225"/>
      <c r="W230" s="224"/>
      <c r="X230" s="130"/>
      <c r="Y230" s="225"/>
      <c r="Z230" s="129"/>
      <c r="AA230" s="130"/>
      <c r="AB230" s="404"/>
      <c r="AC230" s="120">
        <f t="shared" si="85"/>
        <v>250000</v>
      </c>
      <c r="AD230" s="318">
        <f t="shared" si="86"/>
        <v>250000</v>
      </c>
      <c r="AE230" s="120">
        <f t="shared" si="87"/>
        <v>0</v>
      </c>
      <c r="AF230" s="269">
        <f t="shared" si="88"/>
        <v>0</v>
      </c>
      <c r="AG230" s="460"/>
      <c r="AH230" s="99"/>
      <c r="AI230" s="99"/>
    </row>
    <row r="231" spans="1:35" s="395" customFormat="1" ht="30" customHeight="1" x14ac:dyDescent="0.25">
      <c r="A231" s="480" t="s">
        <v>102</v>
      </c>
      <c r="B231" s="414" t="s">
        <v>180</v>
      </c>
      <c r="C231" s="472" t="s">
        <v>559</v>
      </c>
      <c r="D231" s="418" t="s">
        <v>551</v>
      </c>
      <c r="E231" s="418">
        <v>0</v>
      </c>
      <c r="F231" s="418">
        <v>0</v>
      </c>
      <c r="G231" s="418">
        <f t="shared" si="99"/>
        <v>0</v>
      </c>
      <c r="H231" s="129"/>
      <c r="I231" s="130"/>
      <c r="J231" s="138">
        <f t="shared" si="92"/>
        <v>0</v>
      </c>
      <c r="K231" s="224"/>
      <c r="L231" s="130"/>
      <c r="M231" s="225"/>
      <c r="N231" s="129"/>
      <c r="O231" s="130"/>
      <c r="P231" s="225"/>
      <c r="Q231" s="224"/>
      <c r="R231" s="130"/>
      <c r="S231" s="225"/>
      <c r="T231" s="129"/>
      <c r="U231" s="130"/>
      <c r="V231" s="225"/>
      <c r="W231" s="224"/>
      <c r="X231" s="130"/>
      <c r="Y231" s="225"/>
      <c r="Z231" s="129"/>
      <c r="AA231" s="130"/>
      <c r="AB231" s="404"/>
      <c r="AC231" s="120">
        <f t="shared" si="85"/>
        <v>0</v>
      </c>
      <c r="AD231" s="318">
        <f t="shared" si="86"/>
        <v>0</v>
      </c>
      <c r="AE231" s="120">
        <f t="shared" si="87"/>
        <v>0</v>
      </c>
      <c r="AF231" s="269" t="e">
        <f t="shared" si="88"/>
        <v>#DIV/0!</v>
      </c>
      <c r="AG231" s="460"/>
      <c r="AH231" s="99"/>
      <c r="AI231" s="99"/>
    </row>
    <row r="232" spans="1:35" s="467" customFormat="1" ht="30" customHeight="1" x14ac:dyDescent="0.25">
      <c r="A232" s="480" t="s">
        <v>102</v>
      </c>
      <c r="B232" s="414" t="s">
        <v>182</v>
      </c>
      <c r="C232" s="472" t="s">
        <v>560</v>
      </c>
      <c r="D232" s="418" t="s">
        <v>551</v>
      </c>
      <c r="E232" s="418">
        <v>10</v>
      </c>
      <c r="F232" s="418">
        <v>3000</v>
      </c>
      <c r="G232" s="418">
        <f t="shared" si="99"/>
        <v>30000</v>
      </c>
      <c r="H232" s="129">
        <v>10</v>
      </c>
      <c r="I232" s="130">
        <v>3000</v>
      </c>
      <c r="J232" s="138">
        <f>H232*I232</f>
        <v>30000</v>
      </c>
      <c r="K232" s="224"/>
      <c r="L232" s="130"/>
      <c r="M232" s="225"/>
      <c r="N232" s="129"/>
      <c r="O232" s="130"/>
      <c r="P232" s="225"/>
      <c r="Q232" s="224"/>
      <c r="R232" s="130"/>
      <c r="S232" s="225"/>
      <c r="T232" s="129"/>
      <c r="U232" s="130"/>
      <c r="V232" s="225"/>
      <c r="W232" s="224"/>
      <c r="X232" s="130"/>
      <c r="Y232" s="225"/>
      <c r="Z232" s="129"/>
      <c r="AA232" s="130"/>
      <c r="AB232" s="404"/>
      <c r="AC232" s="120">
        <f t="shared" si="85"/>
        <v>30000</v>
      </c>
      <c r="AD232" s="318">
        <f t="shared" si="86"/>
        <v>30000</v>
      </c>
      <c r="AE232" s="120">
        <f t="shared" si="87"/>
        <v>0</v>
      </c>
      <c r="AF232" s="269">
        <f t="shared" si="88"/>
        <v>0</v>
      </c>
      <c r="AG232" s="460"/>
      <c r="AH232" s="99"/>
      <c r="AI232" s="99"/>
    </row>
    <row r="233" spans="1:35" s="467" customFormat="1" ht="30" customHeight="1" x14ac:dyDescent="0.25">
      <c r="A233" s="480" t="s">
        <v>102</v>
      </c>
      <c r="B233" s="414" t="s">
        <v>468</v>
      </c>
      <c r="C233" s="472" t="s">
        <v>561</v>
      </c>
      <c r="D233" s="418" t="s">
        <v>551</v>
      </c>
      <c r="E233" s="418">
        <v>20</v>
      </c>
      <c r="F233" s="418">
        <v>2300</v>
      </c>
      <c r="G233" s="418">
        <f t="shared" si="99"/>
        <v>46000</v>
      </c>
      <c r="H233" s="129">
        <v>20</v>
      </c>
      <c r="I233" s="130">
        <v>2300</v>
      </c>
      <c r="J233" s="138">
        <f>H233*I233</f>
        <v>46000</v>
      </c>
      <c r="K233" s="224"/>
      <c r="L233" s="130"/>
      <c r="M233" s="225"/>
      <c r="N233" s="129"/>
      <c r="O233" s="130"/>
      <c r="P233" s="225"/>
      <c r="Q233" s="224"/>
      <c r="R233" s="130"/>
      <c r="S233" s="225"/>
      <c r="T233" s="129"/>
      <c r="U233" s="130"/>
      <c r="V233" s="225"/>
      <c r="W233" s="224"/>
      <c r="X233" s="130"/>
      <c r="Y233" s="225"/>
      <c r="Z233" s="129"/>
      <c r="AA233" s="130"/>
      <c r="AB233" s="404"/>
      <c r="AC233" s="120">
        <f t="shared" si="85"/>
        <v>46000</v>
      </c>
      <c r="AD233" s="318">
        <f t="shared" si="86"/>
        <v>46000</v>
      </c>
      <c r="AE233" s="120">
        <f t="shared" si="87"/>
        <v>0</v>
      </c>
      <c r="AF233" s="269">
        <f t="shared" si="88"/>
        <v>0</v>
      </c>
      <c r="AG233" s="460"/>
      <c r="AH233" s="99"/>
      <c r="AI233" s="99"/>
    </row>
    <row r="234" spans="1:35" s="467" customFormat="1" ht="30" customHeight="1" x14ac:dyDescent="0.25">
      <c r="A234" s="480" t="s">
        <v>102</v>
      </c>
      <c r="B234" s="414" t="s">
        <v>562</v>
      </c>
      <c r="C234" s="472" t="s">
        <v>563</v>
      </c>
      <c r="D234" s="418" t="s">
        <v>551</v>
      </c>
      <c r="E234" s="418">
        <v>30</v>
      </c>
      <c r="F234" s="418">
        <v>2000</v>
      </c>
      <c r="G234" s="418">
        <f t="shared" si="99"/>
        <v>60000</v>
      </c>
      <c r="H234" s="129">
        <v>30</v>
      </c>
      <c r="I234" s="130">
        <v>2000</v>
      </c>
      <c r="J234" s="138">
        <f>H234*I234</f>
        <v>60000</v>
      </c>
      <c r="K234" s="224"/>
      <c r="L234" s="130"/>
      <c r="M234" s="225"/>
      <c r="N234" s="129"/>
      <c r="O234" s="130"/>
      <c r="P234" s="225"/>
      <c r="Q234" s="224"/>
      <c r="R234" s="130"/>
      <c r="S234" s="225"/>
      <c r="T234" s="129"/>
      <c r="U234" s="130"/>
      <c r="V234" s="225"/>
      <c r="W234" s="224"/>
      <c r="X234" s="130"/>
      <c r="Y234" s="225"/>
      <c r="Z234" s="129"/>
      <c r="AA234" s="130"/>
      <c r="AB234" s="404"/>
      <c r="AC234" s="120">
        <f t="shared" si="85"/>
        <v>60000</v>
      </c>
      <c r="AD234" s="318">
        <f t="shared" si="86"/>
        <v>60000</v>
      </c>
      <c r="AE234" s="120">
        <f t="shared" si="87"/>
        <v>0</v>
      </c>
      <c r="AF234" s="269">
        <f t="shared" si="88"/>
        <v>0</v>
      </c>
      <c r="AG234" s="460"/>
      <c r="AH234" s="99"/>
      <c r="AI234" s="99"/>
    </row>
    <row r="235" spans="1:35" s="467" customFormat="1" ht="30" customHeight="1" x14ac:dyDescent="0.25">
      <c r="A235" s="480" t="s">
        <v>102</v>
      </c>
      <c r="B235" s="414" t="s">
        <v>461</v>
      </c>
      <c r="C235" s="472" t="s">
        <v>564</v>
      </c>
      <c r="D235" s="418" t="s">
        <v>551</v>
      </c>
      <c r="E235" s="418">
        <v>10</v>
      </c>
      <c r="F235" s="418">
        <v>2500</v>
      </c>
      <c r="G235" s="418">
        <f t="shared" si="99"/>
        <v>25000</v>
      </c>
      <c r="H235" s="129">
        <v>10</v>
      </c>
      <c r="I235" s="130">
        <v>2500</v>
      </c>
      <c r="J235" s="138">
        <f>H235*I235</f>
        <v>25000</v>
      </c>
      <c r="K235" s="224"/>
      <c r="L235" s="130"/>
      <c r="M235" s="225"/>
      <c r="N235" s="129"/>
      <c r="O235" s="130"/>
      <c r="P235" s="225"/>
      <c r="Q235" s="224"/>
      <c r="R235" s="130"/>
      <c r="S235" s="225"/>
      <c r="T235" s="129"/>
      <c r="U235" s="130"/>
      <c r="V235" s="225"/>
      <c r="W235" s="224"/>
      <c r="X235" s="130"/>
      <c r="Y235" s="225"/>
      <c r="Z235" s="129"/>
      <c r="AA235" s="130"/>
      <c r="AB235" s="404"/>
      <c r="AC235" s="120">
        <f t="shared" si="85"/>
        <v>25000</v>
      </c>
      <c r="AD235" s="318">
        <f t="shared" si="86"/>
        <v>25000</v>
      </c>
      <c r="AE235" s="120">
        <f t="shared" si="87"/>
        <v>0</v>
      </c>
      <c r="AF235" s="269">
        <f t="shared" si="88"/>
        <v>0</v>
      </c>
      <c r="AG235" s="460"/>
      <c r="AH235" s="99"/>
      <c r="AI235" s="99"/>
    </row>
    <row r="236" spans="1:35" s="395" customFormat="1" ht="30" customHeight="1" thickBot="1" x14ac:dyDescent="0.3">
      <c r="A236" s="139" t="s">
        <v>102</v>
      </c>
      <c r="B236" s="461" t="s">
        <v>550</v>
      </c>
      <c r="C236" s="462" t="s">
        <v>546</v>
      </c>
      <c r="D236" s="463" t="s">
        <v>551</v>
      </c>
      <c r="E236" s="464">
        <v>10</v>
      </c>
      <c r="F236" s="464">
        <v>1800</v>
      </c>
      <c r="G236" s="464">
        <f>F236*E236</f>
        <v>18000</v>
      </c>
      <c r="H236" s="129">
        <v>10</v>
      </c>
      <c r="I236" s="130">
        <v>1800</v>
      </c>
      <c r="J236" s="138">
        <f t="shared" si="92"/>
        <v>18000</v>
      </c>
      <c r="K236" s="224"/>
      <c r="L236" s="130"/>
      <c r="M236" s="225"/>
      <c r="N236" s="129"/>
      <c r="O236" s="130"/>
      <c r="P236" s="225"/>
      <c r="Q236" s="224"/>
      <c r="R236" s="130"/>
      <c r="S236" s="225"/>
      <c r="T236" s="129"/>
      <c r="U236" s="130"/>
      <c r="V236" s="225"/>
      <c r="W236" s="224"/>
      <c r="X236" s="130"/>
      <c r="Y236" s="225"/>
      <c r="Z236" s="129"/>
      <c r="AA236" s="130"/>
      <c r="AB236" s="404"/>
      <c r="AC236" s="120">
        <f t="shared" si="85"/>
        <v>18000</v>
      </c>
      <c r="AD236" s="318">
        <f t="shared" si="86"/>
        <v>18000</v>
      </c>
      <c r="AE236" s="120">
        <f t="shared" si="87"/>
        <v>0</v>
      </c>
      <c r="AF236" s="269">
        <f t="shared" si="88"/>
        <v>0</v>
      </c>
      <c r="AG236" s="460"/>
      <c r="AH236" s="99"/>
      <c r="AI236" s="99"/>
    </row>
    <row r="237" spans="1:35" ht="30" customHeight="1" thickBot="1" x14ac:dyDescent="0.3">
      <c r="A237" s="139" t="s">
        <v>102</v>
      </c>
      <c r="B237" s="465" t="s">
        <v>552</v>
      </c>
      <c r="C237" s="466" t="s">
        <v>547</v>
      </c>
      <c r="D237" s="463" t="s">
        <v>551</v>
      </c>
      <c r="E237" s="463">
        <v>10</v>
      </c>
      <c r="F237" s="463">
        <v>1800</v>
      </c>
      <c r="G237" s="463">
        <f>F237*E237</f>
        <v>18000</v>
      </c>
      <c r="H237" s="143">
        <v>10</v>
      </c>
      <c r="I237" s="144">
        <v>1800</v>
      </c>
      <c r="J237" s="146">
        <f t="shared" si="92"/>
        <v>18000</v>
      </c>
      <c r="K237" s="204"/>
      <c r="L237" s="144"/>
      <c r="M237" s="146">
        <f t="shared" si="93"/>
        <v>0</v>
      </c>
      <c r="N237" s="143"/>
      <c r="O237" s="144"/>
      <c r="P237" s="146">
        <f t="shared" si="94"/>
        <v>0</v>
      </c>
      <c r="Q237" s="204"/>
      <c r="R237" s="144"/>
      <c r="S237" s="146">
        <f t="shared" si="95"/>
        <v>0</v>
      </c>
      <c r="T237" s="143"/>
      <c r="U237" s="144"/>
      <c r="V237" s="146">
        <f t="shared" si="96"/>
        <v>0</v>
      </c>
      <c r="W237" s="204"/>
      <c r="X237" s="144"/>
      <c r="Y237" s="146">
        <f t="shared" si="97"/>
        <v>0</v>
      </c>
      <c r="Z237" s="143"/>
      <c r="AA237" s="144"/>
      <c r="AB237" s="145">
        <f t="shared" si="98"/>
        <v>0</v>
      </c>
      <c r="AC237" s="231">
        <f t="shared" si="85"/>
        <v>18000</v>
      </c>
      <c r="AD237" s="320">
        <f t="shared" si="86"/>
        <v>18000</v>
      </c>
      <c r="AE237" s="120">
        <f t="shared" si="87"/>
        <v>0</v>
      </c>
      <c r="AF237" s="334">
        <f t="shared" si="88"/>
        <v>0</v>
      </c>
      <c r="AG237" s="335"/>
      <c r="AH237" s="99"/>
      <c r="AI237" s="99"/>
    </row>
    <row r="238" spans="1:35" ht="15.75" customHeight="1" thickBot="1" x14ac:dyDescent="0.3">
      <c r="A238" s="665" t="s">
        <v>232</v>
      </c>
      <c r="B238" s="666"/>
      <c r="C238" s="667"/>
      <c r="D238" s="348"/>
      <c r="E238" s="306">
        <f t="shared" ref="E238:AB238" si="100">E224+E218+E214+E210</f>
        <v>125</v>
      </c>
      <c r="F238" s="306">
        <f t="shared" si="100"/>
        <v>38000</v>
      </c>
      <c r="G238" s="306">
        <f t="shared" si="100"/>
        <v>440000</v>
      </c>
      <c r="H238" s="306">
        <f t="shared" si="100"/>
        <v>120</v>
      </c>
      <c r="I238" s="306">
        <f t="shared" si="100"/>
        <v>37400</v>
      </c>
      <c r="J238" s="306">
        <f t="shared" si="100"/>
        <v>437858</v>
      </c>
      <c r="K238" s="349">
        <f t="shared" si="100"/>
        <v>10</v>
      </c>
      <c r="L238" s="306">
        <f t="shared" si="100"/>
        <v>5000</v>
      </c>
      <c r="M238" s="306">
        <f t="shared" si="100"/>
        <v>50000</v>
      </c>
      <c r="N238" s="306">
        <f t="shared" si="100"/>
        <v>10</v>
      </c>
      <c r="O238" s="306">
        <f t="shared" si="100"/>
        <v>5000</v>
      </c>
      <c r="P238" s="306">
        <f t="shared" si="100"/>
        <v>50000</v>
      </c>
      <c r="Q238" s="349">
        <f t="shared" si="100"/>
        <v>0</v>
      </c>
      <c r="R238" s="306">
        <f t="shared" si="100"/>
        <v>0</v>
      </c>
      <c r="S238" s="306">
        <f t="shared" si="100"/>
        <v>0</v>
      </c>
      <c r="T238" s="306">
        <f t="shared" si="100"/>
        <v>0</v>
      </c>
      <c r="U238" s="306">
        <f t="shared" si="100"/>
        <v>0</v>
      </c>
      <c r="V238" s="306">
        <f t="shared" si="100"/>
        <v>0</v>
      </c>
      <c r="W238" s="349">
        <f t="shared" si="100"/>
        <v>0</v>
      </c>
      <c r="X238" s="306">
        <f t="shared" si="100"/>
        <v>0</v>
      </c>
      <c r="Y238" s="306">
        <f t="shared" si="100"/>
        <v>0</v>
      </c>
      <c r="Z238" s="306">
        <f t="shared" si="100"/>
        <v>0</v>
      </c>
      <c r="AA238" s="306">
        <f t="shared" si="100"/>
        <v>0</v>
      </c>
      <c r="AB238" s="306">
        <f t="shared" si="100"/>
        <v>0</v>
      </c>
      <c r="AC238" s="281">
        <f t="shared" si="85"/>
        <v>490000</v>
      </c>
      <c r="AD238" s="328">
        <f t="shared" si="86"/>
        <v>487858</v>
      </c>
      <c r="AE238" s="336">
        <f t="shared" si="87"/>
        <v>2142</v>
      </c>
      <c r="AF238" s="350">
        <f t="shared" si="88"/>
        <v>4.3714285714285712E-3</v>
      </c>
      <c r="AG238" s="351"/>
      <c r="AH238" s="99"/>
      <c r="AI238" s="99"/>
    </row>
    <row r="239" spans="1:35" ht="15.75" customHeight="1" thickBot="1" x14ac:dyDescent="0.3">
      <c r="A239" s="352" t="s">
        <v>233</v>
      </c>
      <c r="B239" s="353"/>
      <c r="C239" s="354"/>
      <c r="D239" s="355"/>
      <c r="E239" s="356"/>
      <c r="F239" s="356"/>
      <c r="G239" s="357">
        <f>G27+G31+G45+G59+G146+G152+G166+G179+G189+G193+G197+G202+G208+G238</f>
        <v>3009669</v>
      </c>
      <c r="H239" s="358"/>
      <c r="I239" s="358"/>
      <c r="J239" s="357">
        <f>J27+J31+J45+J59+J146+J152+J166+J179+J189+J193+J197+J202+J208+J238</f>
        <v>3009643.2399992002</v>
      </c>
      <c r="K239" s="356"/>
      <c r="L239" s="356"/>
      <c r="M239" s="357">
        <f>M27+M31+M45+M59+M146+M152+M166+M179+M189+M193+M197+M202+M208+M238</f>
        <v>50000</v>
      </c>
      <c r="N239" s="356"/>
      <c r="O239" s="356"/>
      <c r="P239" s="357">
        <f>P27+P31+P45+P59+P146+P152+P166+P179+P189+P193+P197+P202+P208+P238</f>
        <v>50000</v>
      </c>
      <c r="Q239" s="356"/>
      <c r="R239" s="356"/>
      <c r="S239" s="357">
        <f>S27+S31+S45+S59+S146+S152+S166+S179+S189+S193+S197+S202+S208+S238</f>
        <v>0</v>
      </c>
      <c r="T239" s="356"/>
      <c r="U239" s="356"/>
      <c r="V239" s="357">
        <f>V27+V31+V45+V59+V146+V152+V166+V179+V189+V193+V197+V202+V208+V238</f>
        <v>0</v>
      </c>
      <c r="W239" s="356"/>
      <c r="X239" s="356"/>
      <c r="Y239" s="357">
        <f>Y27+Y31+Y45+Y59+Y146+Y152+Y166+Y179+Y189+Y193+Y197+Y202+Y208+Y238</f>
        <v>0</v>
      </c>
      <c r="Z239" s="356"/>
      <c r="AA239" s="356"/>
      <c r="AB239" s="357">
        <f>AB27+AB31+AB45+AB59+AB146+AB152+AB166+AB179+AB189+AB193+AB197+AB202+AB208+AB238</f>
        <v>0</v>
      </c>
      <c r="AC239" s="357">
        <f>AC27+AC31+AC45+AC59+AC146+AC152+AC166+AC179+AC189+AC193+AC197+AC202+AC208+AC238</f>
        <v>3059669</v>
      </c>
      <c r="AD239" s="357">
        <f>AD27+AD31+AD45+AD59+AD146+AD152+AD166+AD179+AD189+AD193+AD197+AD202+AD208+AD238</f>
        <v>3059643.2399992002</v>
      </c>
      <c r="AE239" s="357">
        <f t="shared" si="87"/>
        <v>25.760000799782574</v>
      </c>
      <c r="AF239" s="359">
        <f t="shared" si="88"/>
        <v>8.4192116205323433E-6</v>
      </c>
      <c r="AG239" s="360"/>
      <c r="AH239" s="361"/>
      <c r="AI239" s="361"/>
    </row>
    <row r="240" spans="1:35" ht="15.75" customHeight="1" thickBot="1" x14ac:dyDescent="0.35">
      <c r="A240" s="668"/>
      <c r="B240" s="636"/>
      <c r="C240" s="636"/>
      <c r="D240" s="362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63"/>
      <c r="X240" s="363"/>
      <c r="Y240" s="363"/>
      <c r="Z240" s="363"/>
      <c r="AA240" s="363"/>
      <c r="AB240" s="363"/>
      <c r="AC240" s="364"/>
      <c r="AD240" s="364"/>
      <c r="AE240" s="364"/>
      <c r="AF240" s="365"/>
      <c r="AG240" s="366"/>
      <c r="AH240" s="3"/>
      <c r="AI240" s="3"/>
    </row>
    <row r="241" spans="1:35" ht="15.75" customHeight="1" x14ac:dyDescent="0.3">
      <c r="A241" s="669" t="s">
        <v>234</v>
      </c>
      <c r="B241" s="653"/>
      <c r="C241" s="654"/>
      <c r="D241" s="367"/>
      <c r="E241" s="368"/>
      <c r="F241" s="368"/>
      <c r="G241" s="368">
        <f>Фінансування!C20-Витрати!G239</f>
        <v>0</v>
      </c>
      <c r="H241" s="368"/>
      <c r="I241" s="368"/>
      <c r="J241" s="368">
        <f>Фінансування!C21-Витрати!J239</f>
        <v>8.0000609159469604E-7</v>
      </c>
      <c r="K241" s="368"/>
      <c r="L241" s="368"/>
      <c r="M241" s="368"/>
      <c r="N241" s="368"/>
      <c r="O241" s="368"/>
      <c r="P241" s="368"/>
      <c r="Q241" s="368"/>
      <c r="R241" s="368"/>
      <c r="S241" s="368"/>
      <c r="T241" s="368"/>
      <c r="U241" s="368"/>
      <c r="V241" s="368"/>
      <c r="W241" s="368"/>
      <c r="X241" s="368"/>
      <c r="Y241" s="368"/>
      <c r="Z241" s="368"/>
      <c r="AA241" s="368"/>
      <c r="AB241" s="368"/>
      <c r="AC241" s="368">
        <f>Фінансування!N20-Витрати!AC239</f>
        <v>0</v>
      </c>
      <c r="AD241" s="368">
        <f>Фінансування!N21-Витрати!AD239</f>
        <v>8.0000609159469604E-7</v>
      </c>
      <c r="AE241" s="369"/>
      <c r="AF241" s="370"/>
      <c r="AG241" s="371"/>
      <c r="AH241" s="3"/>
      <c r="AI241" s="3"/>
    </row>
    <row r="242" spans="1:35" ht="15.75" customHeight="1" x14ac:dyDescent="0.25">
      <c r="A242" s="13"/>
      <c r="B242" s="372"/>
      <c r="C242" s="373"/>
      <c r="D242" s="13"/>
      <c r="E242" s="13"/>
      <c r="F242" s="13"/>
      <c r="G242" s="13"/>
      <c r="H242" s="13"/>
      <c r="I242" s="13"/>
      <c r="J242" s="13"/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  <c r="Y242" s="374"/>
      <c r="Z242" s="374"/>
      <c r="AA242" s="374"/>
      <c r="AB242" s="374"/>
      <c r="AC242" s="375"/>
      <c r="AD242" s="375"/>
      <c r="AE242" s="375"/>
      <c r="AF242" s="375"/>
      <c r="AG242" s="376"/>
    </row>
    <row r="243" spans="1:35" ht="15.75" customHeight="1" x14ac:dyDescent="0.25">
      <c r="A243" s="13"/>
      <c r="B243" s="372"/>
      <c r="C243" s="37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1"/>
      <c r="AD243" s="11"/>
      <c r="AE243" s="11"/>
      <c r="AF243" s="11"/>
      <c r="AG243" s="48"/>
    </row>
    <row r="244" spans="1:35" ht="15.75" customHeight="1" x14ac:dyDescent="0.25">
      <c r="A244" s="13"/>
      <c r="B244" s="372"/>
      <c r="C244" s="37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1"/>
      <c r="AD244" s="11"/>
      <c r="AE244" s="11"/>
      <c r="AF244" s="11"/>
      <c r="AG244" s="48"/>
    </row>
    <row r="245" spans="1:35" ht="15.75" customHeight="1" x14ac:dyDescent="0.25">
      <c r="A245" s="13"/>
      <c r="B245" s="372"/>
      <c r="C245" s="37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1"/>
      <c r="AD245" s="11"/>
      <c r="AE245" s="11"/>
      <c r="AF245" s="11"/>
      <c r="AG245" s="48"/>
    </row>
    <row r="246" spans="1:35" ht="15.75" customHeight="1" x14ac:dyDescent="0.3">
      <c r="A246" s="13"/>
      <c r="B246" s="372"/>
      <c r="C246" s="548" t="s">
        <v>685</v>
      </c>
      <c r="D246" s="549" t="s">
        <v>686</v>
      </c>
      <c r="E246" s="378"/>
      <c r="G246" s="378"/>
      <c r="H246" s="378"/>
      <c r="I246" s="378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1"/>
      <c r="AD246" s="11"/>
      <c r="AE246" s="11"/>
      <c r="AF246" s="11"/>
      <c r="AG246" s="48"/>
    </row>
    <row r="247" spans="1:35" ht="15.75" customHeight="1" x14ac:dyDescent="0.3">
      <c r="A247" s="13"/>
      <c r="B247" s="372"/>
      <c r="D247" s="377" t="s">
        <v>36</v>
      </c>
      <c r="G247" s="377" t="s">
        <v>37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1"/>
      <c r="AD247" s="11"/>
      <c r="AE247" s="11"/>
      <c r="AF247" s="11"/>
      <c r="AG247" s="48"/>
    </row>
    <row r="248" spans="1:35" ht="15.75" customHeight="1" x14ac:dyDescent="0.25">
      <c r="A248" s="13"/>
      <c r="B248" s="372"/>
      <c r="C248" s="37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1"/>
      <c r="AD248" s="11"/>
      <c r="AE248" s="11"/>
      <c r="AF248" s="11"/>
      <c r="AG248" s="48"/>
    </row>
    <row r="249" spans="1:35" ht="15.75" customHeight="1" x14ac:dyDescent="0.25">
      <c r="A249" s="13"/>
      <c r="B249" s="372"/>
      <c r="C249" s="37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1"/>
      <c r="AD249" s="11"/>
      <c r="AE249" s="11"/>
      <c r="AF249" s="11"/>
      <c r="AG249" s="48"/>
    </row>
    <row r="250" spans="1:35" ht="15.75" customHeight="1" x14ac:dyDescent="0.3">
      <c r="A250" s="46"/>
      <c r="B250" s="379"/>
      <c r="C250" s="380"/>
      <c r="AG250" s="380"/>
    </row>
    <row r="251" spans="1:35" ht="15.75" customHeight="1" x14ac:dyDescent="0.3">
      <c r="A251" s="46"/>
      <c r="B251" s="379"/>
      <c r="C251" s="380"/>
      <c r="H251" s="574"/>
      <c r="AG251" s="380"/>
    </row>
    <row r="252" spans="1:35" ht="15.75" customHeight="1" x14ac:dyDescent="0.3">
      <c r="A252" s="46"/>
      <c r="B252" s="379"/>
      <c r="C252" s="380"/>
      <c r="AG252" s="380"/>
    </row>
    <row r="253" spans="1:35" ht="15.75" customHeight="1" x14ac:dyDescent="0.3">
      <c r="A253" s="46"/>
      <c r="B253" s="379"/>
      <c r="C253" s="380"/>
      <c r="AG253" s="380"/>
    </row>
    <row r="254" spans="1:35" ht="15.75" customHeight="1" x14ac:dyDescent="0.3">
      <c r="A254" s="46"/>
      <c r="B254" s="379"/>
      <c r="C254" s="380"/>
      <c r="AG254" s="380"/>
    </row>
    <row r="255" spans="1:35" ht="15.75" customHeight="1" x14ac:dyDescent="0.3">
      <c r="A255" s="46"/>
      <c r="B255" s="379"/>
      <c r="C255" s="380"/>
      <c r="AG255" s="380"/>
    </row>
    <row r="256" spans="1:35" ht="15.75" customHeight="1" x14ac:dyDescent="0.3">
      <c r="A256" s="46"/>
      <c r="B256" s="379"/>
      <c r="C256" s="380"/>
      <c r="AG256" s="380"/>
    </row>
    <row r="257" spans="1:33" ht="15.75" customHeight="1" x14ac:dyDescent="0.3">
      <c r="A257" s="46"/>
      <c r="B257" s="379"/>
      <c r="C257" s="380"/>
      <c r="AG257" s="380"/>
    </row>
    <row r="258" spans="1:33" ht="15.75" customHeight="1" x14ac:dyDescent="0.3">
      <c r="A258" s="46"/>
      <c r="B258" s="379"/>
      <c r="C258" s="380"/>
      <c r="AG258" s="380"/>
    </row>
    <row r="259" spans="1:33" ht="15.75" customHeight="1" x14ac:dyDescent="0.3">
      <c r="A259" s="46"/>
      <c r="B259" s="379"/>
      <c r="C259" s="380"/>
      <c r="AG259" s="380"/>
    </row>
    <row r="260" spans="1:33" ht="15.75" customHeight="1" x14ac:dyDescent="0.3">
      <c r="A260" s="46"/>
      <c r="B260" s="379"/>
      <c r="C260" s="380"/>
      <c r="AG260" s="380"/>
    </row>
    <row r="261" spans="1:33" ht="15.75" customHeight="1" x14ac:dyDescent="0.3">
      <c r="A261" s="46"/>
      <c r="B261" s="379"/>
      <c r="C261" s="380"/>
      <c r="AG261" s="380"/>
    </row>
    <row r="262" spans="1:33" ht="15.75" customHeight="1" x14ac:dyDescent="0.3">
      <c r="A262" s="46"/>
      <c r="B262" s="379"/>
      <c r="C262" s="380"/>
      <c r="AG262" s="380"/>
    </row>
    <row r="263" spans="1:33" ht="15.75" customHeight="1" x14ac:dyDescent="0.3">
      <c r="A263" s="46"/>
      <c r="B263" s="379"/>
      <c r="C263" s="380"/>
      <c r="AG263" s="380"/>
    </row>
    <row r="264" spans="1:33" ht="15.75" customHeight="1" x14ac:dyDescent="0.3">
      <c r="A264" s="46"/>
      <c r="B264" s="379"/>
      <c r="C264" s="380"/>
      <c r="AG264" s="380"/>
    </row>
    <row r="265" spans="1:33" ht="15.75" customHeight="1" x14ac:dyDescent="0.3">
      <c r="A265" s="46"/>
      <c r="B265" s="379"/>
      <c r="C265" s="380"/>
      <c r="AG265" s="380"/>
    </row>
    <row r="266" spans="1:33" ht="15.75" customHeight="1" x14ac:dyDescent="0.3">
      <c r="A266" s="46"/>
      <c r="B266" s="379"/>
      <c r="C266" s="380"/>
      <c r="AG266" s="380"/>
    </row>
    <row r="267" spans="1:33" ht="15.75" customHeight="1" x14ac:dyDescent="0.3">
      <c r="A267" s="46"/>
      <c r="B267" s="379"/>
      <c r="C267" s="380"/>
      <c r="AG267" s="380"/>
    </row>
    <row r="268" spans="1:33" ht="15.75" customHeight="1" x14ac:dyDescent="0.3">
      <c r="A268" s="46"/>
      <c r="B268" s="379"/>
      <c r="C268" s="380"/>
      <c r="AG268" s="380"/>
    </row>
    <row r="269" spans="1:33" ht="15.75" customHeight="1" x14ac:dyDescent="0.3">
      <c r="A269" s="46"/>
      <c r="B269" s="379"/>
      <c r="C269" s="380"/>
      <c r="AG269" s="380"/>
    </row>
    <row r="270" spans="1:33" ht="15.75" customHeight="1" x14ac:dyDescent="0.3">
      <c r="A270" s="46"/>
      <c r="B270" s="379"/>
      <c r="C270" s="380"/>
      <c r="AG270" s="380"/>
    </row>
    <row r="271" spans="1:33" ht="15.75" customHeight="1" x14ac:dyDescent="0.3">
      <c r="A271" s="46"/>
      <c r="B271" s="379"/>
      <c r="C271" s="380"/>
      <c r="AG271" s="380"/>
    </row>
    <row r="272" spans="1:33" ht="15.75" customHeight="1" x14ac:dyDescent="0.3">
      <c r="A272" s="46"/>
      <c r="B272" s="379"/>
      <c r="C272" s="380"/>
      <c r="AG272" s="380"/>
    </row>
    <row r="273" spans="1:33" ht="15.75" customHeight="1" x14ac:dyDescent="0.3">
      <c r="A273" s="46"/>
      <c r="B273" s="379"/>
      <c r="C273" s="380"/>
      <c r="AG273" s="380"/>
    </row>
    <row r="274" spans="1:33" ht="15.75" customHeight="1" x14ac:dyDescent="0.3">
      <c r="A274" s="46"/>
      <c r="B274" s="379"/>
      <c r="C274" s="380"/>
      <c r="AG274" s="380"/>
    </row>
    <row r="275" spans="1:33" ht="15.75" customHeight="1" x14ac:dyDescent="0.3">
      <c r="A275" s="46"/>
      <c r="B275" s="379"/>
      <c r="C275" s="380"/>
      <c r="AG275" s="380"/>
    </row>
    <row r="276" spans="1:33" ht="15.75" customHeight="1" x14ac:dyDescent="0.3">
      <c r="A276" s="46"/>
      <c r="B276" s="379"/>
      <c r="C276" s="380"/>
      <c r="AG276" s="380"/>
    </row>
    <row r="277" spans="1:33" ht="15.75" customHeight="1" x14ac:dyDescent="0.3">
      <c r="A277" s="46"/>
      <c r="B277" s="379"/>
      <c r="C277" s="380"/>
      <c r="AG277" s="380"/>
    </row>
    <row r="278" spans="1:33" ht="15.75" customHeight="1" x14ac:dyDescent="0.3">
      <c r="A278" s="46"/>
      <c r="B278" s="379"/>
      <c r="C278" s="380"/>
      <c r="AG278" s="380"/>
    </row>
    <row r="279" spans="1:33" ht="15.75" customHeight="1" x14ac:dyDescent="0.3">
      <c r="A279" s="46"/>
      <c r="B279" s="379"/>
      <c r="C279" s="380"/>
      <c r="AG279" s="380"/>
    </row>
    <row r="280" spans="1:33" ht="15.75" customHeight="1" x14ac:dyDescent="0.3">
      <c r="A280" s="46"/>
      <c r="B280" s="379"/>
      <c r="C280" s="380"/>
      <c r="AG280" s="380"/>
    </row>
    <row r="281" spans="1:33" ht="15.75" customHeight="1" x14ac:dyDescent="0.3">
      <c r="A281" s="46"/>
      <c r="B281" s="379"/>
      <c r="C281" s="380"/>
      <c r="AG281" s="380"/>
    </row>
    <row r="282" spans="1:33" ht="15.75" customHeight="1" x14ac:dyDescent="0.3">
      <c r="A282" s="46"/>
      <c r="B282" s="379"/>
      <c r="C282" s="380"/>
      <c r="AG282" s="380"/>
    </row>
    <row r="283" spans="1:33" ht="15.75" customHeight="1" x14ac:dyDescent="0.3">
      <c r="A283" s="46"/>
      <c r="B283" s="379"/>
      <c r="C283" s="380"/>
      <c r="AG283" s="380"/>
    </row>
    <row r="284" spans="1:33" ht="15.75" customHeight="1" x14ac:dyDescent="0.3">
      <c r="A284" s="46"/>
      <c r="B284" s="379"/>
      <c r="C284" s="380"/>
      <c r="AG284" s="380"/>
    </row>
    <row r="285" spans="1:33" ht="15.75" customHeight="1" x14ac:dyDescent="0.3">
      <c r="A285" s="46"/>
      <c r="B285" s="379"/>
      <c r="C285" s="380"/>
      <c r="AG285" s="380"/>
    </row>
    <row r="286" spans="1:33" ht="15.75" customHeight="1" x14ac:dyDescent="0.3">
      <c r="A286" s="46"/>
      <c r="B286" s="379"/>
      <c r="C286" s="380"/>
      <c r="AG286" s="380"/>
    </row>
    <row r="287" spans="1:33" ht="15.75" customHeight="1" x14ac:dyDescent="0.3">
      <c r="A287" s="46"/>
      <c r="B287" s="379"/>
      <c r="C287" s="380"/>
      <c r="AG287" s="380"/>
    </row>
    <row r="288" spans="1:33" ht="15.75" customHeight="1" x14ac:dyDescent="0.3">
      <c r="A288" s="46"/>
      <c r="B288" s="379"/>
      <c r="C288" s="380"/>
      <c r="AG288" s="380"/>
    </row>
    <row r="289" spans="1:33" ht="15.75" customHeight="1" x14ac:dyDescent="0.3">
      <c r="A289" s="46"/>
      <c r="B289" s="379"/>
      <c r="C289" s="380"/>
      <c r="AG289" s="380"/>
    </row>
    <row r="290" spans="1:33" ht="15.75" customHeight="1" x14ac:dyDescent="0.3">
      <c r="A290" s="46"/>
      <c r="B290" s="379"/>
      <c r="C290" s="380"/>
      <c r="AG290" s="380"/>
    </row>
    <row r="291" spans="1:33" ht="15.75" customHeight="1" x14ac:dyDescent="0.3">
      <c r="A291" s="46"/>
      <c r="B291" s="379"/>
      <c r="C291" s="380"/>
      <c r="AG291" s="380"/>
    </row>
    <row r="292" spans="1:33" ht="15.75" customHeight="1" x14ac:dyDescent="0.3">
      <c r="A292" s="46"/>
      <c r="B292" s="379"/>
      <c r="C292" s="380"/>
      <c r="AG292" s="380"/>
    </row>
    <row r="293" spans="1:33" ht="15.75" customHeight="1" x14ac:dyDescent="0.3">
      <c r="A293" s="46"/>
      <c r="B293" s="379"/>
      <c r="C293" s="380"/>
      <c r="AG293" s="380"/>
    </row>
    <row r="294" spans="1:33" ht="15.75" customHeight="1" x14ac:dyDescent="0.3">
      <c r="A294" s="46"/>
      <c r="B294" s="379"/>
      <c r="C294" s="380"/>
      <c r="AG294" s="380"/>
    </row>
    <row r="295" spans="1:33" ht="15.75" customHeight="1" x14ac:dyDescent="0.3">
      <c r="A295" s="46"/>
      <c r="B295" s="379"/>
      <c r="C295" s="380"/>
      <c r="AG295" s="380"/>
    </row>
    <row r="296" spans="1:33" ht="15.75" customHeight="1" x14ac:dyDescent="0.3">
      <c r="A296" s="46"/>
      <c r="B296" s="379"/>
      <c r="C296" s="380"/>
      <c r="AG296" s="380"/>
    </row>
    <row r="297" spans="1:33" ht="15.75" customHeight="1" x14ac:dyDescent="0.3">
      <c r="A297" s="46"/>
      <c r="B297" s="379"/>
      <c r="C297" s="380"/>
      <c r="AG297" s="380"/>
    </row>
    <row r="298" spans="1:33" ht="15.75" customHeight="1" x14ac:dyDescent="0.3">
      <c r="A298" s="46"/>
      <c r="B298" s="379"/>
      <c r="C298" s="380"/>
      <c r="AG298" s="380"/>
    </row>
    <row r="299" spans="1:33" ht="15.75" customHeight="1" x14ac:dyDescent="0.3">
      <c r="A299" s="46"/>
      <c r="B299" s="379"/>
      <c r="C299" s="380"/>
      <c r="AG299" s="380"/>
    </row>
    <row r="300" spans="1:33" ht="15.75" customHeight="1" x14ac:dyDescent="0.3">
      <c r="A300" s="46"/>
      <c r="B300" s="379"/>
      <c r="C300" s="380"/>
      <c r="AG300" s="380"/>
    </row>
    <row r="301" spans="1:33" ht="15.75" customHeight="1" x14ac:dyDescent="0.3">
      <c r="A301" s="46"/>
      <c r="B301" s="379"/>
      <c r="C301" s="380"/>
      <c r="AG301" s="380"/>
    </row>
    <row r="302" spans="1:33" ht="15.75" customHeight="1" x14ac:dyDescent="0.3">
      <c r="A302" s="46"/>
      <c r="B302" s="379"/>
      <c r="C302" s="380"/>
      <c r="AG302" s="380"/>
    </row>
    <row r="303" spans="1:33" ht="15.75" customHeight="1" x14ac:dyDescent="0.3">
      <c r="A303" s="46"/>
      <c r="B303" s="379"/>
      <c r="C303" s="380"/>
      <c r="AG303" s="380"/>
    </row>
    <row r="304" spans="1:33" ht="15.75" customHeight="1" x14ac:dyDescent="0.3">
      <c r="A304" s="46"/>
      <c r="B304" s="379"/>
      <c r="C304" s="380"/>
      <c r="AG304" s="380"/>
    </row>
    <row r="305" spans="1:33" ht="15.75" customHeight="1" x14ac:dyDescent="0.3">
      <c r="A305" s="46"/>
      <c r="B305" s="379"/>
      <c r="C305" s="380"/>
      <c r="AG305" s="380"/>
    </row>
    <row r="306" spans="1:33" ht="15.75" customHeight="1" x14ac:dyDescent="0.3">
      <c r="A306" s="46"/>
      <c r="B306" s="379"/>
      <c r="C306" s="380"/>
      <c r="AG306" s="380"/>
    </row>
    <row r="307" spans="1:33" ht="15.75" customHeight="1" x14ac:dyDescent="0.3">
      <c r="A307" s="46"/>
      <c r="B307" s="379"/>
      <c r="C307" s="380"/>
      <c r="AG307" s="380"/>
    </row>
    <row r="308" spans="1:33" ht="15.75" customHeight="1" x14ac:dyDescent="0.3">
      <c r="A308" s="46"/>
      <c r="B308" s="379"/>
      <c r="C308" s="380"/>
      <c r="AG308" s="380"/>
    </row>
    <row r="309" spans="1:33" ht="15.75" customHeight="1" x14ac:dyDescent="0.3">
      <c r="A309" s="46"/>
      <c r="B309" s="379"/>
      <c r="C309" s="380"/>
      <c r="AG309" s="380"/>
    </row>
    <row r="310" spans="1:33" ht="15.75" customHeight="1" x14ac:dyDescent="0.3">
      <c r="A310" s="46"/>
      <c r="B310" s="379"/>
      <c r="C310" s="380"/>
      <c r="AG310" s="380"/>
    </row>
    <row r="311" spans="1:33" ht="15.75" customHeight="1" x14ac:dyDescent="0.3">
      <c r="A311" s="46"/>
      <c r="B311" s="379"/>
      <c r="C311" s="380"/>
      <c r="AG311" s="380"/>
    </row>
    <row r="312" spans="1:33" ht="15.75" customHeight="1" x14ac:dyDescent="0.3">
      <c r="A312" s="46"/>
      <c r="B312" s="379"/>
      <c r="C312" s="380"/>
      <c r="AG312" s="380"/>
    </row>
    <row r="313" spans="1:33" ht="15.75" customHeight="1" x14ac:dyDescent="0.3">
      <c r="A313" s="46"/>
      <c r="B313" s="379"/>
      <c r="C313" s="380"/>
      <c r="AG313" s="380"/>
    </row>
    <row r="314" spans="1:33" ht="15.75" customHeight="1" x14ac:dyDescent="0.3">
      <c r="A314" s="46"/>
      <c r="B314" s="379"/>
      <c r="C314" s="380"/>
      <c r="AG314" s="380"/>
    </row>
    <row r="315" spans="1:33" ht="15.75" customHeight="1" x14ac:dyDescent="0.3">
      <c r="A315" s="46"/>
      <c r="B315" s="379"/>
      <c r="C315" s="380"/>
      <c r="AG315" s="380"/>
    </row>
    <row r="316" spans="1:33" ht="15.75" customHeight="1" x14ac:dyDescent="0.3">
      <c r="A316" s="46"/>
      <c r="B316" s="379"/>
      <c r="C316" s="380"/>
      <c r="AG316" s="380"/>
    </row>
    <row r="317" spans="1:33" ht="15.75" customHeight="1" x14ac:dyDescent="0.3">
      <c r="A317" s="46"/>
      <c r="B317" s="379"/>
      <c r="C317" s="380"/>
      <c r="AG317" s="380"/>
    </row>
    <row r="318" spans="1:33" ht="15.75" customHeight="1" x14ac:dyDescent="0.3">
      <c r="A318" s="46"/>
      <c r="B318" s="379"/>
      <c r="C318" s="380"/>
      <c r="AG318" s="380"/>
    </row>
    <row r="319" spans="1:33" ht="15.75" customHeight="1" x14ac:dyDescent="0.3">
      <c r="A319" s="46"/>
      <c r="B319" s="379"/>
      <c r="C319" s="380"/>
      <c r="AG319" s="380"/>
    </row>
    <row r="320" spans="1:33" ht="15.75" customHeight="1" x14ac:dyDescent="0.3">
      <c r="A320" s="46"/>
      <c r="B320" s="379"/>
      <c r="C320" s="380"/>
      <c r="AG320" s="380"/>
    </row>
    <row r="321" spans="1:33" ht="15.75" customHeight="1" x14ac:dyDescent="0.3">
      <c r="A321" s="46"/>
      <c r="B321" s="379"/>
      <c r="C321" s="380"/>
      <c r="AG321" s="380"/>
    </row>
    <row r="322" spans="1:33" ht="15.75" customHeight="1" x14ac:dyDescent="0.3">
      <c r="A322" s="46"/>
      <c r="B322" s="379"/>
      <c r="C322" s="380"/>
      <c r="AG322" s="380"/>
    </row>
    <row r="323" spans="1:33" ht="15.75" customHeight="1" x14ac:dyDescent="0.3">
      <c r="A323" s="46"/>
      <c r="B323" s="379"/>
      <c r="C323" s="380"/>
      <c r="AG323" s="380"/>
    </row>
    <row r="324" spans="1:33" ht="15.75" customHeight="1" x14ac:dyDescent="0.3">
      <c r="A324" s="46"/>
      <c r="B324" s="379"/>
      <c r="C324" s="380"/>
      <c r="AG324" s="380"/>
    </row>
    <row r="325" spans="1:33" ht="15.75" customHeight="1" x14ac:dyDescent="0.3">
      <c r="A325" s="46"/>
      <c r="B325" s="379"/>
      <c r="C325" s="380"/>
      <c r="AG325" s="380"/>
    </row>
    <row r="326" spans="1:33" ht="15.75" customHeight="1" x14ac:dyDescent="0.3">
      <c r="A326" s="46"/>
      <c r="B326" s="379"/>
      <c r="C326" s="380"/>
      <c r="AG326" s="380"/>
    </row>
    <row r="327" spans="1:33" ht="15.75" customHeight="1" x14ac:dyDescent="0.3">
      <c r="A327" s="46"/>
      <c r="B327" s="379"/>
      <c r="C327" s="380"/>
      <c r="AG327" s="380"/>
    </row>
    <row r="328" spans="1:33" ht="15.75" customHeight="1" x14ac:dyDescent="0.3">
      <c r="A328" s="46"/>
      <c r="B328" s="379"/>
      <c r="C328" s="380"/>
      <c r="AG328" s="380"/>
    </row>
    <row r="329" spans="1:33" ht="15.75" customHeight="1" x14ac:dyDescent="0.3">
      <c r="A329" s="46"/>
      <c r="B329" s="379"/>
      <c r="C329" s="380"/>
      <c r="AG329" s="380"/>
    </row>
    <row r="330" spans="1:33" ht="15.75" customHeight="1" x14ac:dyDescent="0.3">
      <c r="A330" s="46"/>
      <c r="B330" s="379"/>
      <c r="C330" s="380"/>
      <c r="AG330" s="380"/>
    </row>
    <row r="331" spans="1:33" ht="15.75" customHeight="1" x14ac:dyDescent="0.3">
      <c r="A331" s="46"/>
      <c r="B331" s="379"/>
      <c r="C331" s="380"/>
      <c r="AG331" s="380"/>
    </row>
    <row r="332" spans="1:33" ht="15.75" customHeight="1" x14ac:dyDescent="0.3">
      <c r="A332" s="46"/>
      <c r="B332" s="379"/>
      <c r="C332" s="380"/>
      <c r="AG332" s="380"/>
    </row>
    <row r="333" spans="1:33" ht="15.75" customHeight="1" x14ac:dyDescent="0.3">
      <c r="A333" s="46"/>
      <c r="B333" s="379"/>
      <c r="C333" s="380"/>
      <c r="AG333" s="380"/>
    </row>
    <row r="334" spans="1:33" ht="15.75" customHeight="1" x14ac:dyDescent="0.3">
      <c r="A334" s="46"/>
      <c r="B334" s="379"/>
      <c r="C334" s="380"/>
      <c r="AG334" s="380"/>
    </row>
    <row r="335" spans="1:33" ht="15.75" customHeight="1" x14ac:dyDescent="0.3">
      <c r="A335" s="46"/>
      <c r="B335" s="379"/>
      <c r="C335" s="380"/>
      <c r="AG335" s="380"/>
    </row>
    <row r="336" spans="1:33" ht="15.75" customHeight="1" x14ac:dyDescent="0.3">
      <c r="A336" s="46"/>
      <c r="B336" s="379"/>
      <c r="C336" s="380"/>
      <c r="AG336" s="380"/>
    </row>
    <row r="337" spans="1:33" ht="15.75" customHeight="1" x14ac:dyDescent="0.3">
      <c r="A337" s="46"/>
      <c r="B337" s="379"/>
      <c r="C337" s="380"/>
      <c r="AG337" s="380"/>
    </row>
    <row r="338" spans="1:33" ht="15.75" customHeight="1" x14ac:dyDescent="0.3">
      <c r="A338" s="46"/>
      <c r="B338" s="379"/>
      <c r="C338" s="380"/>
      <c r="AG338" s="380"/>
    </row>
    <row r="339" spans="1:33" ht="15.75" customHeight="1" x14ac:dyDescent="0.3">
      <c r="A339" s="46"/>
      <c r="B339" s="379"/>
      <c r="C339" s="380"/>
      <c r="AG339" s="380"/>
    </row>
    <row r="340" spans="1:33" ht="15.75" customHeight="1" x14ac:dyDescent="0.3">
      <c r="A340" s="46"/>
      <c r="B340" s="379"/>
      <c r="C340" s="380"/>
      <c r="AG340" s="380"/>
    </row>
    <row r="341" spans="1:33" ht="15.75" customHeight="1" x14ac:dyDescent="0.3">
      <c r="A341" s="46"/>
      <c r="B341" s="379"/>
      <c r="C341" s="380"/>
      <c r="AG341" s="380"/>
    </row>
    <row r="342" spans="1:33" ht="15.75" customHeight="1" x14ac:dyDescent="0.3">
      <c r="A342" s="46"/>
      <c r="B342" s="379"/>
      <c r="C342" s="380"/>
      <c r="AG342" s="380"/>
    </row>
    <row r="343" spans="1:33" ht="15.75" customHeight="1" x14ac:dyDescent="0.3">
      <c r="A343" s="46"/>
      <c r="B343" s="379"/>
      <c r="C343" s="380"/>
      <c r="AG343" s="380"/>
    </row>
    <row r="344" spans="1:33" ht="15.75" customHeight="1" x14ac:dyDescent="0.3">
      <c r="A344" s="46"/>
      <c r="B344" s="379"/>
      <c r="C344" s="380"/>
      <c r="AG344" s="380"/>
    </row>
    <row r="345" spans="1:33" ht="15.75" customHeight="1" x14ac:dyDescent="0.3">
      <c r="A345" s="46"/>
      <c r="B345" s="379"/>
      <c r="C345" s="380"/>
      <c r="AG345" s="380"/>
    </row>
    <row r="346" spans="1:33" ht="15.75" customHeight="1" x14ac:dyDescent="0.3">
      <c r="A346" s="46"/>
      <c r="B346" s="379"/>
      <c r="C346" s="380"/>
      <c r="AG346" s="380"/>
    </row>
    <row r="347" spans="1:33" ht="15.75" customHeight="1" x14ac:dyDescent="0.3">
      <c r="A347" s="46"/>
      <c r="B347" s="379"/>
      <c r="C347" s="380"/>
      <c r="AG347" s="380"/>
    </row>
    <row r="348" spans="1:33" ht="15.75" customHeight="1" x14ac:dyDescent="0.3">
      <c r="A348" s="46"/>
      <c r="B348" s="379"/>
      <c r="C348" s="380"/>
      <c r="AG348" s="380"/>
    </row>
    <row r="349" spans="1:33" ht="15.75" customHeight="1" x14ac:dyDescent="0.3">
      <c r="A349" s="46"/>
      <c r="B349" s="379"/>
      <c r="C349" s="380"/>
      <c r="AG349" s="380"/>
    </row>
    <row r="350" spans="1:33" ht="15.75" customHeight="1" x14ac:dyDescent="0.3">
      <c r="A350" s="46"/>
      <c r="B350" s="379"/>
      <c r="C350" s="380"/>
      <c r="AG350" s="380"/>
    </row>
    <row r="351" spans="1:33" ht="15.75" customHeight="1" x14ac:dyDescent="0.3">
      <c r="A351" s="46"/>
      <c r="B351" s="379"/>
      <c r="C351" s="380"/>
      <c r="AG351" s="380"/>
    </row>
    <row r="352" spans="1:33" ht="15.75" customHeight="1" x14ac:dyDescent="0.3">
      <c r="A352" s="46"/>
      <c r="B352" s="379"/>
      <c r="C352" s="380"/>
      <c r="AG352" s="380"/>
    </row>
    <row r="353" spans="1:33" ht="15.75" customHeight="1" x14ac:dyDescent="0.3">
      <c r="A353" s="46"/>
      <c r="B353" s="379"/>
      <c r="C353" s="380"/>
      <c r="AG353" s="380"/>
    </row>
    <row r="354" spans="1:33" ht="15.75" customHeight="1" x14ac:dyDescent="0.3">
      <c r="A354" s="46"/>
      <c r="B354" s="379"/>
      <c r="C354" s="380"/>
      <c r="AG354" s="380"/>
    </row>
    <row r="355" spans="1:33" ht="15.75" customHeight="1" x14ac:dyDescent="0.3">
      <c r="A355" s="46"/>
      <c r="B355" s="379"/>
      <c r="C355" s="380"/>
      <c r="AG355" s="380"/>
    </row>
    <row r="356" spans="1:33" ht="15.75" customHeight="1" x14ac:dyDescent="0.3">
      <c r="A356" s="46"/>
      <c r="B356" s="379"/>
      <c r="C356" s="380"/>
      <c r="AG356" s="380"/>
    </row>
    <row r="357" spans="1:33" ht="15.75" customHeight="1" x14ac:dyDescent="0.3">
      <c r="A357" s="46"/>
      <c r="B357" s="379"/>
      <c r="C357" s="380"/>
      <c r="AG357" s="380"/>
    </row>
    <row r="358" spans="1:33" ht="15.75" customHeight="1" x14ac:dyDescent="0.3">
      <c r="A358" s="46"/>
      <c r="B358" s="379"/>
      <c r="C358" s="380"/>
      <c r="AG358" s="380"/>
    </row>
    <row r="359" spans="1:33" ht="15.75" customHeight="1" x14ac:dyDescent="0.3">
      <c r="A359" s="46"/>
      <c r="B359" s="379"/>
      <c r="C359" s="380"/>
      <c r="AG359" s="380"/>
    </row>
    <row r="360" spans="1:33" ht="15.75" customHeight="1" x14ac:dyDescent="0.3">
      <c r="A360" s="46"/>
      <c r="B360" s="379"/>
      <c r="C360" s="380"/>
      <c r="AG360" s="380"/>
    </row>
    <row r="361" spans="1:33" ht="15.75" customHeight="1" x14ac:dyDescent="0.3">
      <c r="A361" s="46"/>
      <c r="B361" s="379"/>
      <c r="C361" s="380"/>
      <c r="AG361" s="380"/>
    </row>
    <row r="362" spans="1:33" ht="15.75" customHeight="1" x14ac:dyDescent="0.3">
      <c r="A362" s="46"/>
      <c r="B362" s="379"/>
      <c r="C362" s="380"/>
      <c r="AG362" s="380"/>
    </row>
    <row r="363" spans="1:33" ht="15.75" customHeight="1" x14ac:dyDescent="0.3">
      <c r="A363" s="46"/>
      <c r="B363" s="379"/>
      <c r="C363" s="380"/>
      <c r="AG363" s="380"/>
    </row>
    <row r="364" spans="1:33" ht="15.75" customHeight="1" x14ac:dyDescent="0.3">
      <c r="A364" s="46"/>
      <c r="B364" s="379"/>
      <c r="C364" s="380"/>
      <c r="AG364" s="380"/>
    </row>
    <row r="365" spans="1:33" ht="15.75" customHeight="1" x14ac:dyDescent="0.3">
      <c r="A365" s="46"/>
      <c r="B365" s="379"/>
      <c r="C365" s="380"/>
      <c r="AG365" s="380"/>
    </row>
    <row r="366" spans="1:33" ht="15.75" customHeight="1" x14ac:dyDescent="0.3">
      <c r="A366" s="46"/>
      <c r="B366" s="379"/>
      <c r="C366" s="380"/>
      <c r="AG366" s="380"/>
    </row>
    <row r="367" spans="1:33" ht="15.75" customHeight="1" x14ac:dyDescent="0.3">
      <c r="A367" s="46"/>
      <c r="B367" s="379"/>
      <c r="C367" s="380"/>
      <c r="AG367" s="380"/>
    </row>
    <row r="368" spans="1:33" ht="15.75" customHeight="1" x14ac:dyDescent="0.3">
      <c r="A368" s="46"/>
      <c r="B368" s="379"/>
      <c r="C368" s="380"/>
      <c r="AG368" s="380"/>
    </row>
    <row r="369" spans="1:33" ht="15.75" customHeight="1" x14ac:dyDescent="0.3">
      <c r="A369" s="46"/>
      <c r="B369" s="379"/>
      <c r="C369" s="380"/>
      <c r="AG369" s="380"/>
    </row>
    <row r="370" spans="1:33" ht="15.75" customHeight="1" x14ac:dyDescent="0.3">
      <c r="A370" s="46"/>
      <c r="B370" s="379"/>
      <c r="C370" s="380"/>
      <c r="AG370" s="380"/>
    </row>
    <row r="371" spans="1:33" ht="15.75" customHeight="1" x14ac:dyDescent="0.3">
      <c r="A371" s="46"/>
      <c r="B371" s="379"/>
      <c r="C371" s="380"/>
      <c r="AG371" s="380"/>
    </row>
    <row r="372" spans="1:33" ht="15.75" customHeight="1" x14ac:dyDescent="0.3">
      <c r="A372" s="46"/>
      <c r="B372" s="379"/>
      <c r="C372" s="380"/>
      <c r="AG372" s="380"/>
    </row>
    <row r="373" spans="1:33" ht="15.75" customHeight="1" x14ac:dyDescent="0.3">
      <c r="A373" s="46"/>
      <c r="B373" s="379"/>
      <c r="C373" s="380"/>
      <c r="AG373" s="380"/>
    </row>
    <row r="374" spans="1:33" ht="15.75" customHeight="1" x14ac:dyDescent="0.3">
      <c r="A374" s="46"/>
      <c r="B374" s="379"/>
      <c r="C374" s="380"/>
      <c r="AG374" s="380"/>
    </row>
    <row r="375" spans="1:33" ht="15.75" customHeight="1" x14ac:dyDescent="0.3">
      <c r="A375" s="46"/>
      <c r="B375" s="379"/>
      <c r="C375" s="380"/>
      <c r="AG375" s="380"/>
    </row>
    <row r="376" spans="1:33" ht="15.75" customHeight="1" x14ac:dyDescent="0.3">
      <c r="A376" s="46"/>
      <c r="B376" s="379"/>
      <c r="C376" s="380"/>
      <c r="AG376" s="380"/>
    </row>
    <row r="377" spans="1:33" ht="15.75" customHeight="1" x14ac:dyDescent="0.3">
      <c r="A377" s="46"/>
      <c r="B377" s="379"/>
      <c r="C377" s="380"/>
      <c r="AG377" s="380"/>
    </row>
    <row r="378" spans="1:33" ht="15.75" customHeight="1" x14ac:dyDescent="0.3">
      <c r="A378" s="46"/>
      <c r="B378" s="379"/>
      <c r="C378" s="380"/>
      <c r="AG378" s="380"/>
    </row>
    <row r="379" spans="1:33" ht="15.75" customHeight="1" x14ac:dyDescent="0.3">
      <c r="A379" s="46"/>
      <c r="B379" s="379"/>
      <c r="C379" s="380"/>
      <c r="AG379" s="380"/>
    </row>
    <row r="380" spans="1:33" ht="15.75" customHeight="1" x14ac:dyDescent="0.3">
      <c r="A380" s="46"/>
      <c r="B380" s="379"/>
      <c r="C380" s="380"/>
      <c r="AG380" s="380"/>
    </row>
    <row r="381" spans="1:33" ht="15.75" customHeight="1" x14ac:dyDescent="0.3">
      <c r="A381" s="46"/>
      <c r="B381" s="379"/>
      <c r="C381" s="380"/>
      <c r="AG381" s="380"/>
    </row>
    <row r="382" spans="1:33" ht="15.75" customHeight="1" x14ac:dyDescent="0.3">
      <c r="A382" s="46"/>
      <c r="B382" s="379"/>
      <c r="C382" s="380"/>
      <c r="AG382" s="380"/>
    </row>
    <row r="383" spans="1:33" ht="15.75" customHeight="1" x14ac:dyDescent="0.3">
      <c r="A383" s="46"/>
      <c r="B383" s="379"/>
      <c r="C383" s="380"/>
      <c r="AG383" s="380"/>
    </row>
    <row r="384" spans="1:33" ht="15.75" customHeight="1" x14ac:dyDescent="0.3">
      <c r="A384" s="46"/>
      <c r="B384" s="379"/>
      <c r="C384" s="380"/>
      <c r="AG384" s="380"/>
    </row>
    <row r="385" spans="1:33" ht="15.75" customHeight="1" x14ac:dyDescent="0.3">
      <c r="A385" s="46"/>
      <c r="B385" s="379"/>
      <c r="C385" s="380"/>
      <c r="AG385" s="380"/>
    </row>
    <row r="386" spans="1:33" ht="15.75" customHeight="1" x14ac:dyDescent="0.3">
      <c r="A386" s="46"/>
      <c r="B386" s="379"/>
      <c r="C386" s="380"/>
      <c r="AG386" s="380"/>
    </row>
    <row r="387" spans="1:33" ht="15.75" customHeight="1" x14ac:dyDescent="0.3">
      <c r="A387" s="46"/>
      <c r="B387" s="379"/>
      <c r="C387" s="380"/>
      <c r="AG387" s="380"/>
    </row>
    <row r="388" spans="1:33" ht="15.75" customHeight="1" x14ac:dyDescent="0.3">
      <c r="A388" s="46"/>
      <c r="B388" s="379"/>
      <c r="C388" s="380"/>
      <c r="AG388" s="380"/>
    </row>
    <row r="389" spans="1:33" ht="15.75" customHeight="1" x14ac:dyDescent="0.3">
      <c r="A389" s="46"/>
      <c r="B389" s="379"/>
      <c r="C389" s="380"/>
      <c r="AG389" s="380"/>
    </row>
    <row r="390" spans="1:33" ht="15.75" customHeight="1" x14ac:dyDescent="0.3">
      <c r="A390" s="46"/>
      <c r="B390" s="379"/>
      <c r="C390" s="380"/>
      <c r="AG390" s="380"/>
    </row>
    <row r="391" spans="1:33" ht="15.75" customHeight="1" x14ac:dyDescent="0.3">
      <c r="A391" s="46"/>
      <c r="B391" s="379"/>
      <c r="C391" s="380"/>
      <c r="AG391" s="380"/>
    </row>
    <row r="392" spans="1:33" ht="15.75" customHeight="1" x14ac:dyDescent="0.3">
      <c r="A392" s="46"/>
      <c r="B392" s="379"/>
      <c r="C392" s="380"/>
      <c r="AG392" s="380"/>
    </row>
    <row r="393" spans="1:33" ht="15.75" customHeight="1" x14ac:dyDescent="0.3">
      <c r="A393" s="46"/>
      <c r="B393" s="379"/>
      <c r="C393" s="380"/>
      <c r="AG393" s="380"/>
    </row>
    <row r="394" spans="1:33" ht="15.75" customHeight="1" x14ac:dyDescent="0.3">
      <c r="A394" s="46"/>
      <c r="B394" s="379"/>
      <c r="C394" s="380"/>
      <c r="AG394" s="380"/>
    </row>
    <row r="395" spans="1:33" ht="15.75" customHeight="1" x14ac:dyDescent="0.3">
      <c r="A395" s="46"/>
      <c r="B395" s="379"/>
      <c r="C395" s="380"/>
      <c r="AG395" s="380"/>
    </row>
    <row r="396" spans="1:33" ht="15.75" customHeight="1" x14ac:dyDescent="0.3">
      <c r="A396" s="46"/>
      <c r="B396" s="379"/>
      <c r="C396" s="380"/>
      <c r="AG396" s="380"/>
    </row>
    <row r="397" spans="1:33" ht="15.75" customHeight="1" x14ac:dyDescent="0.3">
      <c r="A397" s="46"/>
      <c r="B397" s="379"/>
      <c r="C397" s="380"/>
      <c r="AG397" s="380"/>
    </row>
    <row r="398" spans="1:33" ht="15.75" customHeight="1" x14ac:dyDescent="0.3">
      <c r="A398" s="46"/>
      <c r="B398" s="379"/>
      <c r="C398" s="380"/>
      <c r="AG398" s="380"/>
    </row>
    <row r="399" spans="1:33" ht="15.75" customHeight="1" x14ac:dyDescent="0.3">
      <c r="A399" s="46"/>
      <c r="B399" s="379"/>
      <c r="C399" s="380"/>
      <c r="AG399" s="380"/>
    </row>
    <row r="400" spans="1:33" ht="15.75" customHeight="1" x14ac:dyDescent="0.3">
      <c r="A400" s="46"/>
      <c r="B400" s="379"/>
      <c r="C400" s="380"/>
      <c r="AG400" s="380"/>
    </row>
    <row r="401" spans="1:33" ht="15.75" customHeight="1" x14ac:dyDescent="0.3">
      <c r="A401" s="46"/>
      <c r="B401" s="379"/>
      <c r="C401" s="380"/>
      <c r="AG401" s="380"/>
    </row>
    <row r="402" spans="1:33" ht="15.75" customHeight="1" x14ac:dyDescent="0.3">
      <c r="A402" s="46"/>
      <c r="B402" s="379"/>
      <c r="C402" s="380"/>
      <c r="AG402" s="380"/>
    </row>
    <row r="403" spans="1:33" ht="15.75" customHeight="1" x14ac:dyDescent="0.3">
      <c r="A403" s="46"/>
      <c r="B403" s="379"/>
      <c r="C403" s="380"/>
      <c r="AG403" s="380"/>
    </row>
    <row r="404" spans="1:33" ht="15.75" customHeight="1" x14ac:dyDescent="0.3">
      <c r="A404" s="46"/>
      <c r="B404" s="379"/>
      <c r="C404" s="380"/>
      <c r="AG404" s="380"/>
    </row>
    <row r="405" spans="1:33" ht="15.75" customHeight="1" x14ac:dyDescent="0.3">
      <c r="A405" s="46"/>
      <c r="B405" s="379"/>
      <c r="C405" s="380"/>
      <c r="AG405" s="380"/>
    </row>
    <row r="406" spans="1:33" ht="15.75" customHeight="1" x14ac:dyDescent="0.3">
      <c r="A406" s="46"/>
      <c r="B406" s="379"/>
      <c r="C406" s="380"/>
      <c r="AG406" s="380"/>
    </row>
    <row r="407" spans="1:33" ht="15.75" customHeight="1" x14ac:dyDescent="0.3">
      <c r="A407" s="46"/>
      <c r="B407" s="379"/>
      <c r="C407" s="380"/>
      <c r="AG407" s="380"/>
    </row>
    <row r="408" spans="1:33" ht="15.75" customHeight="1" x14ac:dyDescent="0.3">
      <c r="A408" s="46"/>
      <c r="B408" s="379"/>
      <c r="C408" s="380"/>
      <c r="AG408" s="380"/>
    </row>
    <row r="409" spans="1:33" ht="15.75" customHeight="1" x14ac:dyDescent="0.3">
      <c r="A409" s="46"/>
      <c r="B409" s="379"/>
      <c r="C409" s="380"/>
      <c r="AG409" s="380"/>
    </row>
    <row r="410" spans="1:33" ht="15.75" customHeight="1" x14ac:dyDescent="0.3">
      <c r="A410" s="46"/>
      <c r="B410" s="379"/>
      <c r="C410" s="380"/>
      <c r="AG410" s="380"/>
    </row>
    <row r="411" spans="1:33" ht="15.75" customHeight="1" x14ac:dyDescent="0.3">
      <c r="A411" s="46"/>
      <c r="B411" s="379"/>
      <c r="C411" s="380"/>
      <c r="AG411" s="380"/>
    </row>
    <row r="412" spans="1:33" ht="15.75" customHeight="1" x14ac:dyDescent="0.3">
      <c r="A412" s="46"/>
      <c r="B412" s="379"/>
      <c r="C412" s="380"/>
      <c r="AG412" s="380"/>
    </row>
    <row r="413" spans="1:33" ht="15.75" customHeight="1" x14ac:dyDescent="0.3">
      <c r="A413" s="46"/>
      <c r="B413" s="379"/>
      <c r="C413" s="380"/>
      <c r="AG413" s="380"/>
    </row>
    <row r="414" spans="1:33" ht="15.75" customHeight="1" x14ac:dyDescent="0.3">
      <c r="A414" s="46"/>
      <c r="B414" s="379"/>
      <c r="C414" s="380"/>
      <c r="AG414" s="380"/>
    </row>
    <row r="415" spans="1:33" ht="15.75" customHeight="1" x14ac:dyDescent="0.3">
      <c r="A415" s="46"/>
      <c r="B415" s="379"/>
      <c r="C415" s="380"/>
      <c r="AG415" s="380"/>
    </row>
    <row r="416" spans="1:33" ht="15.75" customHeight="1" x14ac:dyDescent="0.3">
      <c r="A416" s="46"/>
      <c r="B416" s="379"/>
      <c r="C416" s="380"/>
      <c r="AG416" s="380"/>
    </row>
    <row r="417" spans="1:33" ht="15.75" customHeight="1" x14ac:dyDescent="0.3">
      <c r="A417" s="46"/>
      <c r="B417" s="379"/>
      <c r="C417" s="380"/>
      <c r="AG417" s="380"/>
    </row>
    <row r="418" spans="1:33" ht="15.75" customHeight="1" x14ac:dyDescent="0.3">
      <c r="A418" s="46"/>
      <c r="B418" s="379"/>
      <c r="C418" s="380"/>
      <c r="AG418" s="380"/>
    </row>
    <row r="419" spans="1:33" ht="15.75" customHeight="1" x14ac:dyDescent="0.3">
      <c r="A419" s="46"/>
      <c r="B419" s="379"/>
      <c r="C419" s="380"/>
      <c r="AG419" s="380"/>
    </row>
    <row r="420" spans="1:33" ht="15.75" customHeight="1" x14ac:dyDescent="0.3">
      <c r="A420" s="46"/>
      <c r="B420" s="379"/>
      <c r="C420" s="380"/>
      <c r="AG420" s="380"/>
    </row>
    <row r="421" spans="1:33" ht="15.75" customHeight="1" x14ac:dyDescent="0.3">
      <c r="A421" s="46"/>
      <c r="B421" s="379"/>
      <c r="C421" s="380"/>
      <c r="AG421" s="380"/>
    </row>
    <row r="422" spans="1:33" ht="15.75" customHeight="1" x14ac:dyDescent="0.3">
      <c r="A422" s="46"/>
      <c r="B422" s="379"/>
      <c r="C422" s="380"/>
      <c r="AG422" s="380"/>
    </row>
    <row r="423" spans="1:33" ht="15.75" customHeight="1" x14ac:dyDescent="0.3">
      <c r="A423" s="46"/>
      <c r="B423" s="379"/>
      <c r="C423" s="380"/>
      <c r="AG423" s="380"/>
    </row>
    <row r="424" spans="1:33" ht="15.75" customHeight="1" x14ac:dyDescent="0.3">
      <c r="A424" s="46"/>
      <c r="B424" s="379"/>
      <c r="C424" s="380"/>
      <c r="AG424" s="380"/>
    </row>
    <row r="425" spans="1:33" ht="15.75" customHeight="1" x14ac:dyDescent="0.3">
      <c r="A425" s="46"/>
      <c r="B425" s="379"/>
      <c r="C425" s="380"/>
      <c r="AG425" s="380"/>
    </row>
    <row r="426" spans="1:33" ht="15.75" customHeight="1" x14ac:dyDescent="0.3">
      <c r="A426" s="46"/>
      <c r="B426" s="379"/>
      <c r="C426" s="380"/>
      <c r="AG426" s="380"/>
    </row>
    <row r="427" spans="1:33" ht="15.75" customHeight="1" x14ac:dyDescent="0.3">
      <c r="A427" s="46"/>
      <c r="B427" s="379"/>
      <c r="C427" s="380"/>
      <c r="AG427" s="380"/>
    </row>
    <row r="428" spans="1:33" ht="15.75" customHeight="1" x14ac:dyDescent="0.3">
      <c r="A428" s="46"/>
      <c r="B428" s="379"/>
      <c r="C428" s="380"/>
      <c r="AG428" s="380"/>
    </row>
    <row r="429" spans="1:33" ht="15.75" customHeight="1" x14ac:dyDescent="0.3">
      <c r="A429" s="46"/>
      <c r="B429" s="379"/>
      <c r="C429" s="380"/>
      <c r="AG429" s="380"/>
    </row>
    <row r="430" spans="1:33" ht="15.75" customHeight="1" x14ac:dyDescent="0.3">
      <c r="A430" s="46"/>
      <c r="B430" s="379"/>
      <c r="C430" s="380"/>
      <c r="AG430" s="380"/>
    </row>
    <row r="431" spans="1:33" ht="15.75" customHeight="1" x14ac:dyDescent="0.3">
      <c r="A431" s="46"/>
      <c r="B431" s="379"/>
      <c r="C431" s="380"/>
      <c r="AG431" s="380"/>
    </row>
    <row r="432" spans="1:33" ht="15.75" customHeight="1" x14ac:dyDescent="0.3">
      <c r="A432" s="46"/>
      <c r="B432" s="379"/>
      <c r="C432" s="380"/>
      <c r="AG432" s="380"/>
    </row>
    <row r="433" spans="1:33" ht="15.75" customHeight="1" x14ac:dyDescent="0.3">
      <c r="A433" s="46"/>
      <c r="B433" s="379"/>
      <c r="C433" s="380"/>
      <c r="AG433" s="380"/>
    </row>
    <row r="434" spans="1:33" ht="15.75" customHeight="1" x14ac:dyDescent="0.3">
      <c r="A434" s="46"/>
      <c r="B434" s="379"/>
      <c r="C434" s="380"/>
      <c r="AG434" s="380"/>
    </row>
    <row r="435" spans="1:33" ht="15.75" customHeight="1" x14ac:dyDescent="0.3">
      <c r="A435" s="46"/>
      <c r="B435" s="379"/>
      <c r="C435" s="380"/>
      <c r="AG435" s="380"/>
    </row>
    <row r="436" spans="1:33" ht="15.75" customHeight="1" x14ac:dyDescent="0.3">
      <c r="A436" s="46"/>
      <c r="B436" s="379"/>
      <c r="C436" s="380"/>
      <c r="AG436" s="380"/>
    </row>
    <row r="437" spans="1:33" ht="15.75" customHeight="1" x14ac:dyDescent="0.3">
      <c r="A437" s="46"/>
      <c r="B437" s="379"/>
      <c r="C437" s="380"/>
      <c r="AG437" s="380"/>
    </row>
    <row r="438" spans="1:33" ht="15.75" customHeight="1" x14ac:dyDescent="0.3">
      <c r="A438" s="46"/>
      <c r="B438" s="379"/>
      <c r="C438" s="380"/>
      <c r="AG438" s="380"/>
    </row>
    <row r="439" spans="1:33" ht="15.75" customHeight="1" x14ac:dyDescent="0.3">
      <c r="A439" s="46"/>
      <c r="B439" s="379"/>
      <c r="C439" s="380"/>
      <c r="AG439" s="380"/>
    </row>
    <row r="440" spans="1:33" ht="15.75" customHeight="1" x14ac:dyDescent="0.3">
      <c r="A440" s="46"/>
      <c r="B440" s="379"/>
      <c r="C440" s="380"/>
      <c r="AG440" s="380"/>
    </row>
    <row r="441" spans="1:33" ht="15.75" customHeight="1" x14ac:dyDescent="0.3">
      <c r="A441" s="46"/>
      <c r="B441" s="379"/>
      <c r="C441" s="380"/>
      <c r="AG441" s="380"/>
    </row>
    <row r="442" spans="1:33" ht="15.75" customHeight="1" x14ac:dyDescent="0.3">
      <c r="A442" s="46"/>
      <c r="B442" s="379"/>
      <c r="C442" s="380"/>
      <c r="AG442" s="380"/>
    </row>
    <row r="443" spans="1:33" ht="15.75" customHeight="1" x14ac:dyDescent="0.3">
      <c r="A443" s="46"/>
      <c r="B443" s="379"/>
      <c r="C443" s="380"/>
      <c r="AG443" s="380"/>
    </row>
    <row r="444" spans="1:33" ht="15.75" customHeight="1" x14ac:dyDescent="0.3">
      <c r="A444" s="46"/>
      <c r="B444" s="379"/>
      <c r="C444" s="380"/>
      <c r="AG444" s="380"/>
    </row>
    <row r="445" spans="1:33" ht="15.75" customHeight="1" x14ac:dyDescent="0.3">
      <c r="A445" s="46"/>
      <c r="B445" s="379"/>
      <c r="C445" s="380"/>
      <c r="AG445" s="380"/>
    </row>
    <row r="446" spans="1:33" ht="15.75" customHeight="1" x14ac:dyDescent="0.3">
      <c r="A446" s="46"/>
      <c r="B446" s="379"/>
      <c r="C446" s="380"/>
      <c r="AG446" s="380"/>
    </row>
    <row r="447" spans="1:33" ht="15.75" customHeight="1" x14ac:dyDescent="0.3">
      <c r="A447" s="46"/>
      <c r="B447" s="379"/>
      <c r="C447" s="380"/>
      <c r="AG447" s="380"/>
    </row>
    <row r="448" spans="1:33" ht="15.75" customHeight="1" x14ac:dyDescent="0.3">
      <c r="A448" s="46"/>
      <c r="B448" s="379"/>
      <c r="C448" s="380"/>
      <c r="AG448" s="380"/>
    </row>
    <row r="449" spans="1:33" ht="15.75" customHeight="1" x14ac:dyDescent="0.3">
      <c r="A449" s="46"/>
      <c r="B449" s="379"/>
      <c r="C449" s="380"/>
      <c r="AG449" s="380"/>
    </row>
    <row r="450" spans="1:33" ht="15.75" customHeight="1" x14ac:dyDescent="0.3">
      <c r="A450" s="46"/>
      <c r="B450" s="379"/>
      <c r="C450" s="380"/>
      <c r="AG450" s="380"/>
    </row>
    <row r="451" spans="1:33" ht="15.75" customHeight="1" x14ac:dyDescent="0.3">
      <c r="A451" s="46"/>
      <c r="B451" s="379"/>
      <c r="C451" s="380"/>
      <c r="AG451" s="380"/>
    </row>
    <row r="452" spans="1:33" ht="15.75" customHeight="1" x14ac:dyDescent="0.3">
      <c r="A452" s="46"/>
      <c r="B452" s="379"/>
      <c r="C452" s="380"/>
      <c r="AG452" s="380"/>
    </row>
    <row r="453" spans="1:33" ht="15.75" customHeight="1" x14ac:dyDescent="0.3">
      <c r="A453" s="46"/>
      <c r="B453" s="379"/>
      <c r="C453" s="380"/>
      <c r="AG453" s="380"/>
    </row>
    <row r="454" spans="1:33" ht="15.75" customHeight="1" x14ac:dyDescent="0.3">
      <c r="A454" s="46"/>
      <c r="B454" s="379"/>
      <c r="C454" s="380"/>
      <c r="AG454" s="380"/>
    </row>
    <row r="455" spans="1:33" ht="15.75" customHeight="1" x14ac:dyDescent="0.3">
      <c r="A455" s="46"/>
      <c r="B455" s="379"/>
      <c r="C455" s="380"/>
      <c r="AG455" s="380"/>
    </row>
    <row r="456" spans="1:33" ht="15.75" customHeight="1" x14ac:dyDescent="0.3">
      <c r="A456" s="46"/>
      <c r="B456" s="379"/>
      <c r="C456" s="380"/>
      <c r="AG456" s="380"/>
    </row>
    <row r="457" spans="1:33" ht="15.75" customHeight="1" x14ac:dyDescent="0.3">
      <c r="A457" s="46"/>
      <c r="B457" s="379"/>
      <c r="C457" s="380"/>
      <c r="AG457" s="380"/>
    </row>
    <row r="458" spans="1:33" ht="15.75" customHeight="1" x14ac:dyDescent="0.3">
      <c r="A458" s="46"/>
      <c r="B458" s="379"/>
      <c r="C458" s="380"/>
      <c r="AG458" s="380"/>
    </row>
    <row r="459" spans="1:33" ht="15.75" customHeight="1" x14ac:dyDescent="0.3">
      <c r="A459" s="46"/>
      <c r="B459" s="379"/>
      <c r="C459" s="380"/>
      <c r="AG459" s="380"/>
    </row>
    <row r="460" spans="1:33" ht="15.75" customHeight="1" x14ac:dyDescent="0.3">
      <c r="A460" s="46"/>
      <c r="B460" s="379"/>
      <c r="C460" s="380"/>
      <c r="AG460" s="380"/>
    </row>
    <row r="461" spans="1:33" ht="15.75" customHeight="1" x14ac:dyDescent="0.3">
      <c r="A461" s="46"/>
      <c r="B461" s="379"/>
      <c r="C461" s="380"/>
      <c r="AG461" s="380"/>
    </row>
    <row r="462" spans="1:33" ht="15.75" customHeight="1" x14ac:dyDescent="0.3">
      <c r="A462" s="46"/>
      <c r="B462" s="379"/>
      <c r="C462" s="380"/>
      <c r="AG462" s="380"/>
    </row>
    <row r="463" spans="1:33" ht="15.75" customHeight="1" x14ac:dyDescent="0.3">
      <c r="A463" s="46"/>
      <c r="B463" s="379"/>
      <c r="C463" s="380"/>
      <c r="AG463" s="380"/>
    </row>
    <row r="464" spans="1:33" ht="15.75" customHeight="1" x14ac:dyDescent="0.3">
      <c r="A464" s="46"/>
      <c r="B464" s="379"/>
      <c r="C464" s="380"/>
      <c r="AG464" s="380"/>
    </row>
    <row r="465" spans="1:33" ht="15.75" customHeight="1" x14ac:dyDescent="0.3">
      <c r="A465" s="46"/>
      <c r="B465" s="379"/>
      <c r="C465" s="380"/>
      <c r="AG465" s="380"/>
    </row>
    <row r="466" spans="1:33" ht="15.75" customHeight="1" x14ac:dyDescent="0.3">
      <c r="A466" s="46"/>
      <c r="B466" s="379"/>
      <c r="C466" s="380"/>
      <c r="AG466" s="380"/>
    </row>
    <row r="467" spans="1:33" ht="15.75" customHeight="1" x14ac:dyDescent="0.3">
      <c r="A467" s="46"/>
      <c r="B467" s="379"/>
      <c r="C467" s="380"/>
      <c r="AG467" s="380"/>
    </row>
    <row r="468" spans="1:33" ht="15.75" customHeight="1" x14ac:dyDescent="0.3">
      <c r="A468" s="46"/>
      <c r="B468" s="379"/>
      <c r="C468" s="380"/>
      <c r="AG468" s="380"/>
    </row>
    <row r="469" spans="1:33" ht="15.75" customHeight="1" x14ac:dyDescent="0.3">
      <c r="A469" s="46"/>
      <c r="B469" s="379"/>
      <c r="C469" s="380"/>
      <c r="AG469" s="380"/>
    </row>
    <row r="470" spans="1:33" ht="15.75" customHeight="1" x14ac:dyDescent="0.3">
      <c r="A470" s="46"/>
      <c r="B470" s="379"/>
      <c r="C470" s="380"/>
      <c r="AG470" s="380"/>
    </row>
    <row r="471" spans="1:33" ht="15.75" customHeight="1" x14ac:dyDescent="0.3">
      <c r="A471" s="46"/>
      <c r="B471" s="379"/>
      <c r="C471" s="380"/>
      <c r="AG471" s="380"/>
    </row>
    <row r="472" spans="1:33" ht="15.75" customHeight="1" x14ac:dyDescent="0.3">
      <c r="A472" s="46"/>
      <c r="B472" s="379"/>
      <c r="C472" s="380"/>
      <c r="AG472" s="380"/>
    </row>
    <row r="473" spans="1:33" ht="15.75" customHeight="1" x14ac:dyDescent="0.3">
      <c r="A473" s="46"/>
      <c r="B473" s="379"/>
      <c r="C473" s="380"/>
      <c r="AG473" s="380"/>
    </row>
    <row r="474" spans="1:33" ht="15.75" customHeight="1" x14ac:dyDescent="0.3">
      <c r="A474" s="46"/>
      <c r="B474" s="379"/>
      <c r="C474" s="380"/>
      <c r="AG474" s="380"/>
    </row>
    <row r="475" spans="1:33" ht="15.75" customHeight="1" x14ac:dyDescent="0.3">
      <c r="A475" s="46"/>
      <c r="B475" s="379"/>
      <c r="C475" s="380"/>
      <c r="AG475" s="380"/>
    </row>
    <row r="476" spans="1:33" ht="15.75" customHeight="1" x14ac:dyDescent="0.3">
      <c r="A476" s="46"/>
      <c r="B476" s="379"/>
      <c r="C476" s="380"/>
      <c r="AG476" s="380"/>
    </row>
    <row r="477" spans="1:33" ht="15.75" customHeight="1" x14ac:dyDescent="0.3">
      <c r="A477" s="46"/>
      <c r="B477" s="379"/>
      <c r="C477" s="380"/>
      <c r="AG477" s="380"/>
    </row>
    <row r="478" spans="1:33" ht="15.75" customHeight="1" x14ac:dyDescent="0.3">
      <c r="A478" s="46"/>
      <c r="B478" s="379"/>
      <c r="C478" s="380"/>
      <c r="AG478" s="380"/>
    </row>
    <row r="479" spans="1:33" ht="15.75" customHeight="1" x14ac:dyDescent="0.3">
      <c r="A479" s="46"/>
      <c r="B479" s="379"/>
      <c r="C479" s="380"/>
      <c r="AG479" s="380"/>
    </row>
    <row r="480" spans="1:33" ht="15.75" customHeight="1" thickBot="1" x14ac:dyDescent="0.35">
      <c r="A480" s="46"/>
      <c r="B480" s="379"/>
      <c r="C480" s="380"/>
      <c r="AG480" s="380"/>
    </row>
    <row r="481" spans="1:33" ht="15.75" customHeight="1" thickBot="1" x14ac:dyDescent="0.35">
      <c r="A481" s="46"/>
      <c r="B481" s="379"/>
      <c r="C481" s="380"/>
      <c r="H481" s="496" t="s">
        <v>102</v>
      </c>
      <c r="I481" s="497" t="s">
        <v>103</v>
      </c>
      <c r="J481" s="468" t="s">
        <v>608</v>
      </c>
      <c r="K481" s="498" t="s">
        <v>609</v>
      </c>
      <c r="L481" s="470">
        <v>10</v>
      </c>
      <c r="M481" s="471">
        <v>4000</v>
      </c>
      <c r="N481" s="499">
        <v>40000</v>
      </c>
      <c r="AG481" s="380"/>
    </row>
    <row r="482" spans="1:33" ht="15.75" customHeight="1" x14ac:dyDescent="0.3">
      <c r="A482" s="46"/>
      <c r="B482" s="379"/>
      <c r="C482" s="380"/>
      <c r="H482" s="500" t="s">
        <v>102</v>
      </c>
      <c r="I482" s="501" t="s">
        <v>106</v>
      </c>
      <c r="J482" s="502" t="s">
        <v>610</v>
      </c>
      <c r="K482" s="473" t="s">
        <v>195</v>
      </c>
      <c r="L482" s="503">
        <v>10</v>
      </c>
      <c r="M482" s="504">
        <v>1000</v>
      </c>
      <c r="N482" s="499">
        <v>10000</v>
      </c>
      <c r="AG482" s="380"/>
    </row>
    <row r="483" spans="1:33" ht="15.75" customHeight="1" x14ac:dyDescent="0.3">
      <c r="A483" s="46"/>
      <c r="B483" s="379"/>
      <c r="C483" s="380"/>
      <c r="H483" s="447" t="s">
        <v>102</v>
      </c>
      <c r="I483" s="505" t="s">
        <v>107</v>
      </c>
      <c r="J483" s="502" t="s">
        <v>611</v>
      </c>
      <c r="K483" s="473" t="s">
        <v>206</v>
      </c>
      <c r="L483" s="503">
        <v>1</v>
      </c>
      <c r="M483" s="504">
        <v>50000</v>
      </c>
      <c r="N483" s="506">
        <f>L483*M483</f>
        <v>50000</v>
      </c>
      <c r="AG483" s="380"/>
    </row>
    <row r="484" spans="1:33" ht="15.75" customHeight="1" x14ac:dyDescent="0.3">
      <c r="A484" s="46"/>
      <c r="B484" s="379"/>
      <c r="C484" s="380"/>
      <c r="H484" s="447" t="s">
        <v>102</v>
      </c>
      <c r="I484" s="505" t="s">
        <v>172</v>
      </c>
      <c r="J484" s="472" t="s">
        <v>612</v>
      </c>
      <c r="K484" s="477" t="s">
        <v>206</v>
      </c>
      <c r="L484" s="474">
        <v>1</v>
      </c>
      <c r="M484" s="475">
        <v>450000</v>
      </c>
      <c r="N484" s="419">
        <f>L484*M484</f>
        <v>450000</v>
      </c>
      <c r="AG484" s="380"/>
    </row>
    <row r="485" spans="1:33" ht="15.75" customHeight="1" thickBot="1" x14ac:dyDescent="0.35">
      <c r="A485" s="46"/>
      <c r="B485" s="379"/>
      <c r="C485" s="380"/>
      <c r="H485" s="489" t="s">
        <v>102</v>
      </c>
      <c r="I485" s="507" t="s">
        <v>427</v>
      </c>
      <c r="J485" s="472" t="s">
        <v>613</v>
      </c>
      <c r="K485" s="477" t="s">
        <v>105</v>
      </c>
      <c r="L485" s="474">
        <v>5</v>
      </c>
      <c r="M485" s="475">
        <v>8400</v>
      </c>
      <c r="N485" s="419">
        <v>42000</v>
      </c>
      <c r="AG485" s="380"/>
    </row>
    <row r="486" spans="1:33" ht="15.75" customHeight="1" thickBot="1" x14ac:dyDescent="0.35">
      <c r="A486" s="46"/>
      <c r="B486" s="379"/>
      <c r="C486" s="380"/>
      <c r="H486" s="489" t="s">
        <v>102</v>
      </c>
      <c r="I486" s="507" t="s">
        <v>174</v>
      </c>
      <c r="J486" s="508" t="s">
        <v>614</v>
      </c>
      <c r="K486" s="509" t="s">
        <v>105</v>
      </c>
      <c r="L486" s="510">
        <v>5</v>
      </c>
      <c r="M486" s="511">
        <v>13500</v>
      </c>
      <c r="N486" s="512">
        <v>67500</v>
      </c>
      <c r="AG486" s="380"/>
    </row>
    <row r="487" spans="1:33" ht="15.75" customHeight="1" thickBot="1" x14ac:dyDescent="0.35">
      <c r="A487" s="46"/>
      <c r="B487" s="379"/>
      <c r="C487" s="380"/>
      <c r="H487" s="513" t="s">
        <v>102</v>
      </c>
      <c r="I487" s="514" t="s">
        <v>176</v>
      </c>
      <c r="J487" s="515" t="s">
        <v>615</v>
      </c>
      <c r="K487" s="516" t="s">
        <v>206</v>
      </c>
      <c r="L487" s="517">
        <v>1</v>
      </c>
      <c r="M487" s="518">
        <v>100000</v>
      </c>
      <c r="N487" s="519">
        <f>M487*L487</f>
        <v>100000</v>
      </c>
      <c r="AG487" s="380"/>
    </row>
    <row r="488" spans="1:33" ht="15.75" customHeight="1" x14ac:dyDescent="0.3">
      <c r="A488" s="46"/>
      <c r="B488" s="379"/>
      <c r="C488" s="380"/>
      <c r="H488" s="447" t="s">
        <v>102</v>
      </c>
      <c r="I488" s="414" t="s">
        <v>178</v>
      </c>
      <c r="J488" s="402" t="s">
        <v>616</v>
      </c>
      <c r="K488" s="446" t="s">
        <v>105</v>
      </c>
      <c r="L488" s="520">
        <v>5</v>
      </c>
      <c r="M488" s="418">
        <f>N488/L488</f>
        <v>8500</v>
      </c>
      <c r="N488" s="419">
        <v>42500</v>
      </c>
      <c r="AG488" s="380"/>
    </row>
    <row r="489" spans="1:33" ht="15.75" customHeight="1" x14ac:dyDescent="0.3">
      <c r="A489" s="46"/>
      <c r="B489" s="379"/>
      <c r="C489" s="380"/>
      <c r="AG489" s="380"/>
    </row>
    <row r="490" spans="1:33" ht="15.75" customHeight="1" x14ac:dyDescent="0.3">
      <c r="A490" s="46"/>
      <c r="B490" s="379"/>
      <c r="C490" s="380"/>
      <c r="AG490" s="380"/>
    </row>
    <row r="491" spans="1:33" ht="15.75" customHeight="1" x14ac:dyDescent="0.3">
      <c r="A491" s="46"/>
      <c r="B491" s="379"/>
      <c r="C491" s="380"/>
      <c r="AG491" s="380"/>
    </row>
    <row r="492" spans="1:33" ht="15.75" customHeight="1" x14ac:dyDescent="0.3">
      <c r="A492" s="46"/>
      <c r="B492" s="379"/>
      <c r="C492" s="380"/>
      <c r="AG492" s="380"/>
    </row>
    <row r="493" spans="1:33" ht="15.75" customHeight="1" x14ac:dyDescent="0.3">
      <c r="A493" s="46"/>
      <c r="B493" s="379"/>
      <c r="C493" s="380"/>
      <c r="AG493" s="380"/>
    </row>
    <row r="494" spans="1:33" ht="15.75" customHeight="1" x14ac:dyDescent="0.3">
      <c r="A494" s="46"/>
      <c r="B494" s="379"/>
      <c r="C494" s="380"/>
      <c r="AG494" s="380"/>
    </row>
    <row r="495" spans="1:33" ht="15.75" customHeight="1" x14ac:dyDescent="0.3">
      <c r="A495" s="46"/>
      <c r="B495" s="379"/>
      <c r="C495" s="380"/>
      <c r="AG495" s="380"/>
    </row>
    <row r="496" spans="1:33" ht="15.75" customHeight="1" x14ac:dyDescent="0.3">
      <c r="A496" s="46"/>
      <c r="B496" s="379"/>
      <c r="C496" s="380"/>
      <c r="AG496" s="380"/>
    </row>
    <row r="497" spans="1:33" ht="15.75" customHeight="1" x14ac:dyDescent="0.3">
      <c r="A497" s="46"/>
      <c r="B497" s="379"/>
      <c r="C497" s="380"/>
      <c r="AG497" s="380"/>
    </row>
    <row r="498" spans="1:33" ht="15.75" customHeight="1" x14ac:dyDescent="0.3">
      <c r="A498" s="46"/>
      <c r="B498" s="379"/>
      <c r="C498" s="380"/>
      <c r="AG498" s="380"/>
    </row>
    <row r="499" spans="1:33" ht="15.75" customHeight="1" x14ac:dyDescent="0.3">
      <c r="A499" s="46"/>
      <c r="B499" s="379"/>
      <c r="C499" s="380"/>
      <c r="AG499" s="380"/>
    </row>
    <row r="500" spans="1:33" ht="15.75" customHeight="1" x14ac:dyDescent="0.3">
      <c r="A500" s="46"/>
      <c r="B500" s="379"/>
      <c r="C500" s="380"/>
      <c r="AG500" s="380"/>
    </row>
    <row r="501" spans="1:33" ht="15.75" customHeight="1" x14ac:dyDescent="0.3">
      <c r="A501" s="46"/>
      <c r="B501" s="379"/>
      <c r="C501" s="380"/>
      <c r="AG501" s="380"/>
    </row>
    <row r="502" spans="1:33" ht="15.75" customHeight="1" x14ac:dyDescent="0.3">
      <c r="A502" s="46"/>
      <c r="B502" s="379"/>
      <c r="C502" s="380"/>
      <c r="AG502" s="380"/>
    </row>
    <row r="503" spans="1:33" ht="15.75" customHeight="1" x14ac:dyDescent="0.3">
      <c r="A503" s="46"/>
      <c r="B503" s="379"/>
      <c r="C503" s="380"/>
      <c r="AG503" s="380"/>
    </row>
    <row r="504" spans="1:33" ht="15.75" customHeight="1" x14ac:dyDescent="0.3">
      <c r="A504" s="46"/>
      <c r="B504" s="379"/>
      <c r="C504" s="380"/>
      <c r="AG504" s="380"/>
    </row>
    <row r="505" spans="1:33" ht="15.75" customHeight="1" x14ac:dyDescent="0.3">
      <c r="A505" s="46"/>
      <c r="B505" s="379"/>
      <c r="C505" s="380"/>
      <c r="AG505" s="380"/>
    </row>
    <row r="506" spans="1:33" ht="15.75" customHeight="1" x14ac:dyDescent="0.3">
      <c r="A506" s="46"/>
      <c r="B506" s="379"/>
      <c r="C506" s="380"/>
      <c r="AG506" s="380"/>
    </row>
    <row r="507" spans="1:33" ht="15.75" customHeight="1" x14ac:dyDescent="0.3">
      <c r="A507" s="46"/>
      <c r="B507" s="379"/>
      <c r="C507" s="380"/>
      <c r="AG507" s="380"/>
    </row>
    <row r="508" spans="1:33" ht="15.75" customHeight="1" x14ac:dyDescent="0.3">
      <c r="A508" s="46"/>
      <c r="B508" s="379"/>
      <c r="C508" s="380"/>
      <c r="AG508" s="380"/>
    </row>
    <row r="509" spans="1:33" ht="15.75" customHeight="1" x14ac:dyDescent="0.3">
      <c r="A509" s="46"/>
      <c r="B509" s="379"/>
      <c r="C509" s="380"/>
      <c r="AG509" s="380"/>
    </row>
    <row r="510" spans="1:33" ht="15.75" customHeight="1" x14ac:dyDescent="0.3">
      <c r="A510" s="46"/>
      <c r="B510" s="379"/>
      <c r="C510" s="380"/>
      <c r="AG510" s="380"/>
    </row>
    <row r="511" spans="1:33" ht="15.75" customHeight="1" x14ac:dyDescent="0.3">
      <c r="A511" s="46"/>
      <c r="B511" s="379"/>
      <c r="C511" s="380"/>
      <c r="AG511" s="380"/>
    </row>
    <row r="512" spans="1:33" ht="15.75" customHeight="1" x14ac:dyDescent="0.3">
      <c r="A512" s="46"/>
      <c r="B512" s="379"/>
      <c r="C512" s="380"/>
      <c r="AG512" s="380"/>
    </row>
    <row r="513" spans="1:33" ht="15.75" customHeight="1" x14ac:dyDescent="0.3">
      <c r="A513" s="46"/>
      <c r="B513" s="379"/>
      <c r="C513" s="380"/>
      <c r="AG513" s="380"/>
    </row>
    <row r="514" spans="1:33" ht="15.75" customHeight="1" x14ac:dyDescent="0.3">
      <c r="A514" s="46"/>
      <c r="B514" s="379"/>
      <c r="C514" s="380"/>
      <c r="AG514" s="380"/>
    </row>
    <row r="515" spans="1:33" ht="15.75" customHeight="1" x14ac:dyDescent="0.3">
      <c r="A515" s="46"/>
      <c r="B515" s="379"/>
      <c r="C515" s="380"/>
      <c r="AG515" s="380"/>
    </row>
    <row r="516" spans="1:33" ht="15.75" customHeight="1" x14ac:dyDescent="0.3">
      <c r="A516" s="46"/>
      <c r="B516" s="379"/>
      <c r="C516" s="380"/>
      <c r="AG516" s="380"/>
    </row>
    <row r="517" spans="1:33" ht="15.75" customHeight="1" x14ac:dyDescent="0.3">
      <c r="A517" s="46"/>
      <c r="B517" s="379"/>
      <c r="C517" s="380"/>
      <c r="AG517" s="380"/>
    </row>
    <row r="518" spans="1:33" ht="15.75" customHeight="1" x14ac:dyDescent="0.3">
      <c r="A518" s="46"/>
      <c r="B518" s="379"/>
      <c r="C518" s="380"/>
      <c r="AG518" s="380"/>
    </row>
    <row r="519" spans="1:33" ht="15.75" customHeight="1" x14ac:dyDescent="0.3">
      <c r="A519" s="46"/>
      <c r="B519" s="379"/>
      <c r="C519" s="380"/>
      <c r="AG519" s="380"/>
    </row>
    <row r="520" spans="1:33" ht="15.75" customHeight="1" x14ac:dyDescent="0.3">
      <c r="A520" s="46"/>
      <c r="B520" s="379"/>
      <c r="C520" s="380"/>
      <c r="AG520" s="380"/>
    </row>
    <row r="521" spans="1:33" ht="15.75" customHeight="1" x14ac:dyDescent="0.3">
      <c r="A521" s="46"/>
      <c r="B521" s="379"/>
      <c r="C521" s="380"/>
      <c r="AG521" s="380"/>
    </row>
    <row r="522" spans="1:33" ht="15.75" customHeight="1" x14ac:dyDescent="0.3">
      <c r="A522" s="46"/>
      <c r="B522" s="379"/>
      <c r="C522" s="380"/>
      <c r="AG522" s="380"/>
    </row>
    <row r="523" spans="1:33" ht="15.75" customHeight="1" x14ac:dyDescent="0.3">
      <c r="A523" s="46"/>
      <c r="B523" s="379"/>
      <c r="C523" s="380"/>
      <c r="AG523" s="380"/>
    </row>
    <row r="524" spans="1:33" ht="15.75" customHeight="1" x14ac:dyDescent="0.3">
      <c r="A524" s="46"/>
      <c r="B524" s="379"/>
      <c r="C524" s="380"/>
      <c r="AG524" s="380"/>
    </row>
    <row r="525" spans="1:33" ht="15.75" customHeight="1" x14ac:dyDescent="0.3">
      <c r="A525" s="46"/>
      <c r="B525" s="379"/>
      <c r="C525" s="380"/>
      <c r="AG525" s="380"/>
    </row>
    <row r="526" spans="1:33" ht="15.75" customHeight="1" x14ac:dyDescent="0.3">
      <c r="A526" s="46"/>
      <c r="B526" s="379"/>
      <c r="C526" s="380"/>
      <c r="AG526" s="380"/>
    </row>
    <row r="527" spans="1:33" ht="15.75" customHeight="1" x14ac:dyDescent="0.3">
      <c r="A527" s="46"/>
      <c r="B527" s="379"/>
      <c r="C527" s="380"/>
      <c r="AG527" s="380"/>
    </row>
    <row r="528" spans="1:33" ht="15.75" customHeight="1" x14ac:dyDescent="0.3">
      <c r="A528" s="46"/>
      <c r="B528" s="379"/>
      <c r="C528" s="380"/>
      <c r="AG528" s="380"/>
    </row>
    <row r="529" spans="1:33" ht="15.75" customHeight="1" x14ac:dyDescent="0.3">
      <c r="A529" s="46"/>
      <c r="B529" s="379"/>
      <c r="C529" s="380"/>
      <c r="AG529" s="380"/>
    </row>
    <row r="530" spans="1:33" ht="15.75" customHeight="1" x14ac:dyDescent="0.3">
      <c r="A530" s="46"/>
      <c r="B530" s="379"/>
      <c r="C530" s="380"/>
      <c r="AG530" s="380"/>
    </row>
    <row r="531" spans="1:33" ht="15.75" customHeight="1" x14ac:dyDescent="0.3">
      <c r="A531" s="46"/>
      <c r="B531" s="379"/>
      <c r="C531" s="380"/>
      <c r="AG531" s="380"/>
    </row>
    <row r="532" spans="1:33" ht="15.75" customHeight="1" x14ac:dyDescent="0.3">
      <c r="A532" s="46"/>
      <c r="B532" s="379"/>
      <c r="C532" s="380"/>
      <c r="AG532" s="380"/>
    </row>
    <row r="533" spans="1:33" ht="15.75" customHeight="1" x14ac:dyDescent="0.3">
      <c r="A533" s="46"/>
      <c r="B533" s="379"/>
      <c r="C533" s="380"/>
      <c r="AG533" s="380"/>
    </row>
    <row r="534" spans="1:33" ht="15.75" customHeight="1" x14ac:dyDescent="0.3">
      <c r="A534" s="46"/>
      <c r="B534" s="379"/>
      <c r="C534" s="380"/>
      <c r="AG534" s="380"/>
    </row>
    <row r="535" spans="1:33" ht="15.75" customHeight="1" x14ac:dyDescent="0.3">
      <c r="A535" s="46"/>
      <c r="B535" s="379"/>
      <c r="C535" s="380"/>
      <c r="AG535" s="380"/>
    </row>
    <row r="536" spans="1:33" ht="15.75" customHeight="1" x14ac:dyDescent="0.3">
      <c r="A536" s="46"/>
      <c r="B536" s="379"/>
      <c r="C536" s="380"/>
      <c r="AG536" s="380"/>
    </row>
    <row r="537" spans="1:33" ht="15.75" customHeight="1" x14ac:dyDescent="0.3">
      <c r="A537" s="46"/>
      <c r="B537" s="379"/>
      <c r="C537" s="380"/>
      <c r="AG537" s="380"/>
    </row>
    <row r="538" spans="1:33" ht="15.75" customHeight="1" x14ac:dyDescent="0.3">
      <c r="A538" s="46"/>
      <c r="B538" s="379"/>
      <c r="C538" s="380"/>
      <c r="AG538" s="380"/>
    </row>
    <row r="539" spans="1:33" ht="15.75" customHeight="1" x14ac:dyDescent="0.3">
      <c r="A539" s="46"/>
      <c r="B539" s="379"/>
      <c r="C539" s="380"/>
      <c r="AG539" s="380"/>
    </row>
    <row r="540" spans="1:33" ht="15.75" customHeight="1" x14ac:dyDescent="0.3">
      <c r="A540" s="46"/>
      <c r="B540" s="379"/>
      <c r="C540" s="380"/>
      <c r="AG540" s="380"/>
    </row>
    <row r="541" spans="1:33" ht="15.75" customHeight="1" x14ac:dyDescent="0.3">
      <c r="A541" s="46"/>
      <c r="B541" s="379"/>
      <c r="C541" s="380"/>
      <c r="AG541" s="380"/>
    </row>
    <row r="542" spans="1:33" ht="15.75" customHeight="1" x14ac:dyDescent="0.3">
      <c r="A542" s="46"/>
      <c r="B542" s="379"/>
      <c r="C542" s="380"/>
      <c r="AG542" s="380"/>
    </row>
    <row r="543" spans="1:33" ht="15.75" customHeight="1" x14ac:dyDescent="0.3">
      <c r="A543" s="46"/>
      <c r="B543" s="379"/>
      <c r="C543" s="380"/>
      <c r="AG543" s="380"/>
    </row>
    <row r="544" spans="1:33" ht="15.75" customHeight="1" x14ac:dyDescent="0.3">
      <c r="A544" s="46"/>
      <c r="B544" s="379"/>
      <c r="C544" s="380"/>
      <c r="AG544" s="380"/>
    </row>
    <row r="545" spans="1:33" ht="15.75" customHeight="1" x14ac:dyDescent="0.3">
      <c r="A545" s="46"/>
      <c r="B545" s="379"/>
      <c r="C545" s="380"/>
      <c r="AG545" s="380"/>
    </row>
    <row r="546" spans="1:33" ht="15.75" customHeight="1" x14ac:dyDescent="0.3">
      <c r="A546" s="46"/>
      <c r="B546" s="379"/>
      <c r="C546" s="380"/>
      <c r="AG546" s="380"/>
    </row>
    <row r="547" spans="1:33" ht="15.75" customHeight="1" x14ac:dyDescent="0.3">
      <c r="A547" s="46"/>
      <c r="B547" s="379"/>
      <c r="C547" s="380"/>
      <c r="AG547" s="380"/>
    </row>
    <row r="548" spans="1:33" ht="15.75" customHeight="1" x14ac:dyDescent="0.3">
      <c r="A548" s="46"/>
      <c r="B548" s="379"/>
      <c r="C548" s="380"/>
      <c r="AG548" s="380"/>
    </row>
    <row r="549" spans="1:33" ht="15.75" customHeight="1" x14ac:dyDescent="0.3">
      <c r="A549" s="46"/>
      <c r="B549" s="379"/>
      <c r="C549" s="380"/>
      <c r="AG549" s="380"/>
    </row>
    <row r="550" spans="1:33" ht="15.75" customHeight="1" x14ac:dyDescent="0.3">
      <c r="A550" s="46"/>
      <c r="B550" s="379"/>
      <c r="C550" s="380"/>
      <c r="AG550" s="380"/>
    </row>
    <row r="551" spans="1:33" ht="15.75" customHeight="1" x14ac:dyDescent="0.3">
      <c r="A551" s="46"/>
      <c r="B551" s="379"/>
      <c r="C551" s="380"/>
      <c r="AG551" s="380"/>
    </row>
    <row r="552" spans="1:33" ht="15.75" customHeight="1" x14ac:dyDescent="0.3">
      <c r="A552" s="46"/>
      <c r="B552" s="379"/>
      <c r="C552" s="380"/>
      <c r="AG552" s="380"/>
    </row>
    <row r="553" spans="1:33" ht="15.75" customHeight="1" x14ac:dyDescent="0.3">
      <c r="A553" s="46"/>
      <c r="B553" s="379"/>
      <c r="C553" s="380"/>
      <c r="AG553" s="380"/>
    </row>
    <row r="554" spans="1:33" ht="15.75" customHeight="1" x14ac:dyDescent="0.3">
      <c r="A554" s="46"/>
      <c r="B554" s="379"/>
      <c r="C554" s="380"/>
      <c r="AG554" s="380"/>
    </row>
    <row r="555" spans="1:33" ht="15.75" customHeight="1" x14ac:dyDescent="0.3">
      <c r="A555" s="46"/>
      <c r="B555" s="379"/>
      <c r="C555" s="380"/>
      <c r="AG555" s="380"/>
    </row>
    <row r="556" spans="1:33" ht="15.75" customHeight="1" x14ac:dyDescent="0.3">
      <c r="A556" s="46"/>
      <c r="B556" s="379"/>
      <c r="C556" s="380"/>
      <c r="AG556" s="380"/>
    </row>
    <row r="557" spans="1:33" ht="15.75" customHeight="1" x14ac:dyDescent="0.3">
      <c r="A557" s="46"/>
      <c r="B557" s="379"/>
      <c r="C557" s="380"/>
      <c r="AG557" s="380"/>
    </row>
    <row r="558" spans="1:33" ht="15.75" customHeight="1" x14ac:dyDescent="0.3">
      <c r="A558" s="46"/>
      <c r="B558" s="379"/>
      <c r="C558" s="380"/>
      <c r="AG558" s="380"/>
    </row>
    <row r="559" spans="1:33" ht="15.75" customHeight="1" x14ac:dyDescent="0.3">
      <c r="A559" s="46"/>
      <c r="B559" s="379"/>
      <c r="C559" s="380"/>
      <c r="AG559" s="380"/>
    </row>
    <row r="560" spans="1:33" ht="15.75" customHeight="1" x14ac:dyDescent="0.3">
      <c r="A560" s="46"/>
      <c r="B560" s="379"/>
      <c r="C560" s="380"/>
      <c r="AG560" s="380"/>
    </row>
    <row r="561" spans="1:33" ht="15.75" customHeight="1" x14ac:dyDescent="0.3">
      <c r="A561" s="46"/>
      <c r="B561" s="379"/>
      <c r="C561" s="380"/>
      <c r="AG561" s="380"/>
    </row>
    <row r="562" spans="1:33" ht="15.75" customHeight="1" x14ac:dyDescent="0.3">
      <c r="A562" s="46"/>
      <c r="B562" s="379"/>
      <c r="C562" s="380"/>
      <c r="AG562" s="380"/>
    </row>
    <row r="563" spans="1:33" ht="15.75" customHeight="1" x14ac:dyDescent="0.3">
      <c r="A563" s="46"/>
      <c r="B563" s="379"/>
      <c r="C563" s="380"/>
      <c r="AG563" s="380"/>
    </row>
    <row r="564" spans="1:33" ht="15.75" customHeight="1" x14ac:dyDescent="0.3">
      <c r="A564" s="46"/>
      <c r="B564" s="379"/>
      <c r="C564" s="380"/>
      <c r="AG564" s="380"/>
    </row>
    <row r="565" spans="1:33" ht="15.75" customHeight="1" x14ac:dyDescent="0.3">
      <c r="A565" s="46"/>
      <c r="B565" s="379"/>
      <c r="C565" s="380"/>
      <c r="AG565" s="380"/>
    </row>
    <row r="566" spans="1:33" ht="15.75" customHeight="1" x14ac:dyDescent="0.3">
      <c r="A566" s="46"/>
      <c r="B566" s="379"/>
      <c r="C566" s="380"/>
      <c r="AG566" s="380"/>
    </row>
    <row r="567" spans="1:33" ht="15.75" customHeight="1" x14ac:dyDescent="0.3">
      <c r="A567" s="46"/>
      <c r="B567" s="379"/>
      <c r="C567" s="380"/>
      <c r="AG567" s="380"/>
    </row>
    <row r="568" spans="1:33" ht="15.75" customHeight="1" x14ac:dyDescent="0.3">
      <c r="A568" s="46"/>
      <c r="B568" s="379"/>
      <c r="C568" s="380"/>
      <c r="AG568" s="380"/>
    </row>
    <row r="569" spans="1:33" ht="15.75" customHeight="1" x14ac:dyDescent="0.3">
      <c r="A569" s="46"/>
      <c r="B569" s="379"/>
      <c r="C569" s="380"/>
      <c r="AG569" s="380"/>
    </row>
    <row r="570" spans="1:33" ht="15.75" customHeight="1" x14ac:dyDescent="0.3">
      <c r="A570" s="46"/>
      <c r="B570" s="379"/>
      <c r="C570" s="380"/>
      <c r="AG570" s="380"/>
    </row>
    <row r="571" spans="1:33" ht="15.75" customHeight="1" x14ac:dyDescent="0.3">
      <c r="A571" s="46"/>
      <c r="B571" s="379"/>
      <c r="C571" s="380"/>
      <c r="AG571" s="380"/>
    </row>
    <row r="572" spans="1:33" ht="15.75" customHeight="1" x14ac:dyDescent="0.3">
      <c r="A572" s="46"/>
      <c r="B572" s="379"/>
      <c r="C572" s="380"/>
      <c r="AG572" s="380"/>
    </row>
    <row r="573" spans="1:33" ht="15.75" customHeight="1" x14ac:dyDescent="0.3">
      <c r="A573" s="46"/>
      <c r="B573" s="379"/>
      <c r="C573" s="380"/>
      <c r="AG573" s="380"/>
    </row>
    <row r="574" spans="1:33" ht="15.75" customHeight="1" x14ac:dyDescent="0.3">
      <c r="A574" s="46"/>
      <c r="B574" s="379"/>
      <c r="C574" s="380"/>
      <c r="AG574" s="380"/>
    </row>
    <row r="575" spans="1:33" ht="15.75" customHeight="1" x14ac:dyDescent="0.3">
      <c r="A575" s="46"/>
      <c r="B575" s="379"/>
      <c r="C575" s="380"/>
      <c r="AG575" s="380"/>
    </row>
    <row r="576" spans="1:33" ht="15.75" customHeight="1" x14ac:dyDescent="0.3">
      <c r="A576" s="46"/>
      <c r="B576" s="379"/>
      <c r="C576" s="380"/>
      <c r="AG576" s="380"/>
    </row>
    <row r="577" spans="1:33" ht="15.75" customHeight="1" x14ac:dyDescent="0.3">
      <c r="A577" s="46"/>
      <c r="B577" s="379"/>
      <c r="C577" s="380"/>
      <c r="AG577" s="380"/>
    </row>
    <row r="578" spans="1:33" ht="15.75" customHeight="1" x14ac:dyDescent="0.3">
      <c r="A578" s="46"/>
      <c r="B578" s="379"/>
      <c r="C578" s="380"/>
      <c r="AG578" s="380"/>
    </row>
    <row r="579" spans="1:33" ht="15.75" customHeight="1" x14ac:dyDescent="0.3">
      <c r="A579" s="46"/>
      <c r="B579" s="379"/>
      <c r="C579" s="380"/>
      <c r="AG579" s="380"/>
    </row>
    <row r="580" spans="1:33" ht="15.75" customHeight="1" x14ac:dyDescent="0.3">
      <c r="A580" s="46"/>
      <c r="B580" s="379"/>
      <c r="C580" s="380"/>
      <c r="AG580" s="380"/>
    </row>
    <row r="581" spans="1:33" ht="15.75" customHeight="1" x14ac:dyDescent="0.3">
      <c r="A581" s="46"/>
      <c r="B581" s="379"/>
      <c r="C581" s="380"/>
      <c r="AG581" s="380"/>
    </row>
    <row r="582" spans="1:33" ht="15.75" customHeight="1" x14ac:dyDescent="0.3">
      <c r="A582" s="46"/>
      <c r="B582" s="379"/>
      <c r="C582" s="380"/>
      <c r="AG582" s="380"/>
    </row>
    <row r="583" spans="1:33" ht="15.75" customHeight="1" x14ac:dyDescent="0.3">
      <c r="A583" s="46"/>
      <c r="B583" s="379"/>
      <c r="C583" s="380"/>
      <c r="AG583" s="380"/>
    </row>
    <row r="584" spans="1:33" ht="15.75" customHeight="1" x14ac:dyDescent="0.3">
      <c r="A584" s="46"/>
      <c r="B584" s="379"/>
      <c r="C584" s="380"/>
      <c r="AG584" s="380"/>
    </row>
    <row r="585" spans="1:33" ht="15.75" customHeight="1" x14ac:dyDescent="0.3">
      <c r="A585" s="46"/>
      <c r="B585" s="379"/>
      <c r="C585" s="380"/>
      <c r="AG585" s="380"/>
    </row>
    <row r="586" spans="1:33" ht="15.75" customHeight="1" x14ac:dyDescent="0.3">
      <c r="A586" s="46"/>
      <c r="B586" s="379"/>
      <c r="C586" s="380"/>
      <c r="AG586" s="380"/>
    </row>
    <row r="587" spans="1:33" ht="15.75" customHeight="1" x14ac:dyDescent="0.3">
      <c r="A587" s="46"/>
      <c r="B587" s="379"/>
      <c r="C587" s="380"/>
      <c r="AG587" s="380"/>
    </row>
    <row r="588" spans="1:33" ht="15.75" customHeight="1" x14ac:dyDescent="0.3">
      <c r="A588" s="46"/>
      <c r="B588" s="379"/>
      <c r="C588" s="380"/>
      <c r="AG588" s="380"/>
    </row>
    <row r="589" spans="1:33" ht="15.75" customHeight="1" x14ac:dyDescent="0.3">
      <c r="A589" s="46"/>
      <c r="B589" s="379"/>
      <c r="C589" s="380"/>
      <c r="AG589" s="380"/>
    </row>
    <row r="590" spans="1:33" ht="15.75" customHeight="1" x14ac:dyDescent="0.3">
      <c r="A590" s="46"/>
      <c r="B590" s="379"/>
      <c r="C590" s="380"/>
      <c r="AG590" s="380"/>
    </row>
    <row r="591" spans="1:33" ht="15.75" customHeight="1" x14ac:dyDescent="0.3">
      <c r="A591" s="46"/>
      <c r="B591" s="379"/>
      <c r="C591" s="380"/>
      <c r="AG591" s="380"/>
    </row>
    <row r="592" spans="1:33" ht="15.75" customHeight="1" x14ac:dyDescent="0.3">
      <c r="A592" s="46"/>
      <c r="B592" s="379"/>
      <c r="C592" s="380"/>
      <c r="AG592" s="380"/>
    </row>
    <row r="593" spans="1:33" ht="15.75" customHeight="1" x14ac:dyDescent="0.3">
      <c r="A593" s="46"/>
      <c r="B593" s="379"/>
      <c r="C593" s="380"/>
      <c r="AG593" s="380"/>
    </row>
    <row r="594" spans="1:33" ht="15.75" customHeight="1" x14ac:dyDescent="0.3">
      <c r="A594" s="46"/>
      <c r="B594" s="379"/>
      <c r="C594" s="380"/>
      <c r="AG594" s="380"/>
    </row>
    <row r="595" spans="1:33" ht="15.75" customHeight="1" x14ac:dyDescent="0.3">
      <c r="A595" s="46"/>
      <c r="B595" s="379"/>
      <c r="C595" s="380"/>
      <c r="AG595" s="380"/>
    </row>
    <row r="596" spans="1:33" ht="15.75" customHeight="1" x14ac:dyDescent="0.3">
      <c r="A596" s="46"/>
      <c r="B596" s="379"/>
      <c r="C596" s="380"/>
      <c r="AG596" s="380"/>
    </row>
    <row r="597" spans="1:33" ht="15.75" customHeight="1" x14ac:dyDescent="0.3">
      <c r="A597" s="46"/>
      <c r="B597" s="379"/>
      <c r="C597" s="380"/>
      <c r="AG597" s="380"/>
    </row>
    <row r="598" spans="1:33" ht="15.75" customHeight="1" x14ac:dyDescent="0.3">
      <c r="A598" s="46"/>
      <c r="B598" s="379"/>
      <c r="C598" s="380"/>
      <c r="AG598" s="380"/>
    </row>
    <row r="599" spans="1:33" ht="15.75" customHeight="1" x14ac:dyDescent="0.3">
      <c r="A599" s="46"/>
      <c r="B599" s="379"/>
      <c r="C599" s="380"/>
      <c r="AG599" s="380"/>
    </row>
    <row r="600" spans="1:33" ht="15.75" customHeight="1" x14ac:dyDescent="0.3">
      <c r="A600" s="46"/>
      <c r="B600" s="379"/>
      <c r="C600" s="380"/>
      <c r="AG600" s="380"/>
    </row>
    <row r="601" spans="1:33" ht="15.75" customHeight="1" x14ac:dyDescent="0.3">
      <c r="A601" s="46"/>
      <c r="B601" s="379"/>
      <c r="C601" s="380"/>
      <c r="AG601" s="380"/>
    </row>
    <row r="602" spans="1:33" ht="15.75" customHeight="1" x14ac:dyDescent="0.3">
      <c r="A602" s="46"/>
      <c r="B602" s="379"/>
      <c r="C602" s="380"/>
      <c r="AG602" s="380"/>
    </row>
    <row r="603" spans="1:33" ht="15.75" customHeight="1" x14ac:dyDescent="0.3">
      <c r="A603" s="46"/>
      <c r="B603" s="379"/>
      <c r="C603" s="380"/>
      <c r="AG603" s="380"/>
    </row>
    <row r="604" spans="1:33" ht="15.75" customHeight="1" x14ac:dyDescent="0.3">
      <c r="A604" s="46"/>
      <c r="B604" s="379"/>
      <c r="C604" s="380"/>
      <c r="AG604" s="380"/>
    </row>
    <row r="605" spans="1:33" ht="15.75" customHeight="1" x14ac:dyDescent="0.3">
      <c r="A605" s="46"/>
      <c r="B605" s="379"/>
      <c r="C605" s="380"/>
      <c r="AG605" s="380"/>
    </row>
    <row r="606" spans="1:33" ht="15.75" customHeight="1" x14ac:dyDescent="0.3">
      <c r="A606" s="46"/>
      <c r="B606" s="379"/>
      <c r="C606" s="380"/>
      <c r="AG606" s="380"/>
    </row>
    <row r="607" spans="1:33" ht="15.75" customHeight="1" x14ac:dyDescent="0.3">
      <c r="A607" s="46"/>
      <c r="B607" s="379"/>
      <c r="C607" s="380"/>
      <c r="AG607" s="380"/>
    </row>
    <row r="608" spans="1:33" ht="15.75" customHeight="1" x14ac:dyDescent="0.3">
      <c r="A608" s="46"/>
      <c r="B608" s="379"/>
      <c r="C608" s="380"/>
      <c r="AG608" s="380"/>
    </row>
    <row r="609" spans="1:33" ht="15.75" customHeight="1" x14ac:dyDescent="0.3">
      <c r="A609" s="46"/>
      <c r="B609" s="379"/>
      <c r="C609" s="380"/>
      <c r="AG609" s="380"/>
    </row>
    <row r="610" spans="1:33" ht="15.75" customHeight="1" x14ac:dyDescent="0.3">
      <c r="A610" s="46"/>
      <c r="B610" s="379"/>
      <c r="C610" s="380"/>
      <c r="AG610" s="380"/>
    </row>
    <row r="611" spans="1:33" ht="15.75" customHeight="1" x14ac:dyDescent="0.3">
      <c r="A611" s="46"/>
      <c r="B611" s="379"/>
      <c r="C611" s="380"/>
      <c r="AG611" s="380"/>
    </row>
    <row r="612" spans="1:33" ht="15.75" customHeight="1" x14ac:dyDescent="0.3">
      <c r="A612" s="46"/>
      <c r="B612" s="379"/>
      <c r="C612" s="380"/>
      <c r="AG612" s="380"/>
    </row>
    <row r="613" spans="1:33" ht="15.75" customHeight="1" x14ac:dyDescent="0.3">
      <c r="A613" s="46"/>
      <c r="B613" s="379"/>
      <c r="C613" s="380"/>
      <c r="AG613" s="380"/>
    </row>
    <row r="614" spans="1:33" ht="15.75" customHeight="1" x14ac:dyDescent="0.3">
      <c r="A614" s="46"/>
      <c r="B614" s="379"/>
      <c r="C614" s="380"/>
      <c r="AG614" s="380"/>
    </row>
    <row r="615" spans="1:33" ht="15.75" customHeight="1" x14ac:dyDescent="0.3">
      <c r="A615" s="46"/>
      <c r="B615" s="379"/>
      <c r="C615" s="380"/>
      <c r="AG615" s="380"/>
    </row>
    <row r="616" spans="1:33" ht="15.75" customHeight="1" x14ac:dyDescent="0.3">
      <c r="A616" s="46"/>
      <c r="B616" s="379"/>
      <c r="C616" s="380"/>
      <c r="AG616" s="380"/>
    </row>
    <row r="617" spans="1:33" ht="15.75" customHeight="1" x14ac:dyDescent="0.3">
      <c r="A617" s="46"/>
      <c r="B617" s="379"/>
      <c r="C617" s="380"/>
      <c r="AG617" s="380"/>
    </row>
    <row r="618" spans="1:33" ht="15.75" customHeight="1" x14ac:dyDescent="0.3">
      <c r="A618" s="46"/>
      <c r="B618" s="379"/>
      <c r="C618" s="380"/>
      <c r="AG618" s="380"/>
    </row>
    <row r="619" spans="1:33" ht="15.75" customHeight="1" x14ac:dyDescent="0.3">
      <c r="A619" s="46"/>
      <c r="B619" s="379"/>
      <c r="C619" s="380"/>
      <c r="AG619" s="380"/>
    </row>
    <row r="620" spans="1:33" ht="15.75" customHeight="1" x14ac:dyDescent="0.3">
      <c r="A620" s="46"/>
      <c r="B620" s="379"/>
      <c r="C620" s="380"/>
      <c r="AG620" s="380"/>
    </row>
    <row r="621" spans="1:33" ht="15.75" customHeight="1" x14ac:dyDescent="0.3">
      <c r="A621" s="46"/>
      <c r="B621" s="379"/>
      <c r="C621" s="380"/>
      <c r="AG621" s="380"/>
    </row>
    <row r="622" spans="1:33" ht="15.75" customHeight="1" x14ac:dyDescent="0.3">
      <c r="A622" s="46"/>
      <c r="B622" s="379"/>
      <c r="C622" s="380"/>
      <c r="AG622" s="380"/>
    </row>
    <row r="623" spans="1:33" ht="15.75" customHeight="1" x14ac:dyDescent="0.3">
      <c r="A623" s="46"/>
      <c r="B623" s="379"/>
      <c r="C623" s="380"/>
      <c r="AG623" s="380"/>
    </row>
    <row r="624" spans="1:33" ht="15.75" customHeight="1" x14ac:dyDescent="0.3">
      <c r="A624" s="46"/>
      <c r="B624" s="379"/>
      <c r="C624" s="380"/>
      <c r="AG624" s="380"/>
    </row>
    <row r="625" spans="1:33" ht="15.75" customHeight="1" x14ac:dyDescent="0.3">
      <c r="A625" s="46"/>
      <c r="B625" s="379"/>
      <c r="C625" s="380"/>
      <c r="AG625" s="380"/>
    </row>
    <row r="626" spans="1:33" ht="15.75" customHeight="1" x14ac:dyDescent="0.3">
      <c r="A626" s="46"/>
      <c r="B626" s="379"/>
      <c r="C626" s="380"/>
      <c r="AG626" s="380"/>
    </row>
    <row r="627" spans="1:33" ht="15.75" customHeight="1" x14ac:dyDescent="0.3">
      <c r="A627" s="46"/>
      <c r="B627" s="379"/>
      <c r="C627" s="380"/>
      <c r="AG627" s="380"/>
    </row>
    <row r="628" spans="1:33" ht="15.75" customHeight="1" x14ac:dyDescent="0.3">
      <c r="A628" s="46"/>
      <c r="B628" s="379"/>
      <c r="C628" s="380"/>
      <c r="AG628" s="380"/>
    </row>
    <row r="629" spans="1:33" ht="15.75" customHeight="1" x14ac:dyDescent="0.3">
      <c r="A629" s="46"/>
      <c r="B629" s="379"/>
      <c r="C629" s="380"/>
      <c r="AG629" s="380"/>
    </row>
    <row r="630" spans="1:33" ht="15.75" customHeight="1" x14ac:dyDescent="0.3">
      <c r="A630" s="46"/>
      <c r="B630" s="379"/>
      <c r="C630" s="380"/>
      <c r="AG630" s="380"/>
    </row>
    <row r="631" spans="1:33" ht="15.75" customHeight="1" x14ac:dyDescent="0.3">
      <c r="A631" s="46"/>
      <c r="B631" s="379"/>
      <c r="C631" s="380"/>
      <c r="AG631" s="380"/>
    </row>
    <row r="632" spans="1:33" ht="15.75" customHeight="1" x14ac:dyDescent="0.3">
      <c r="A632" s="46"/>
      <c r="B632" s="379"/>
      <c r="C632" s="380"/>
      <c r="AG632" s="380"/>
    </row>
    <row r="633" spans="1:33" ht="15.75" customHeight="1" x14ac:dyDescent="0.3">
      <c r="A633" s="46"/>
      <c r="B633" s="379"/>
      <c r="C633" s="380"/>
      <c r="AG633" s="380"/>
    </row>
    <row r="634" spans="1:33" ht="15.75" customHeight="1" x14ac:dyDescent="0.3">
      <c r="A634" s="46"/>
      <c r="B634" s="379"/>
      <c r="C634" s="380"/>
      <c r="AG634" s="380"/>
    </row>
    <row r="635" spans="1:33" ht="15.75" customHeight="1" x14ac:dyDescent="0.3">
      <c r="A635" s="46"/>
      <c r="B635" s="379"/>
      <c r="C635" s="380"/>
      <c r="AG635" s="380"/>
    </row>
    <row r="636" spans="1:33" ht="15.75" customHeight="1" x14ac:dyDescent="0.3">
      <c r="A636" s="46"/>
      <c r="B636" s="379"/>
      <c r="C636" s="380"/>
      <c r="AG636" s="380"/>
    </row>
    <row r="637" spans="1:33" ht="15.75" customHeight="1" x14ac:dyDescent="0.3">
      <c r="A637" s="46"/>
      <c r="B637" s="379"/>
      <c r="C637" s="380"/>
      <c r="AG637" s="380"/>
    </row>
    <row r="638" spans="1:33" ht="15.75" customHeight="1" x14ac:dyDescent="0.3">
      <c r="A638" s="46"/>
      <c r="B638" s="379"/>
      <c r="C638" s="380"/>
      <c r="AG638" s="380"/>
    </row>
    <row r="639" spans="1:33" ht="15.75" customHeight="1" x14ac:dyDescent="0.3">
      <c r="A639" s="46"/>
      <c r="B639" s="379"/>
      <c r="C639" s="380"/>
      <c r="AG639" s="380"/>
    </row>
    <row r="640" spans="1:33" ht="15.75" customHeight="1" x14ac:dyDescent="0.3">
      <c r="A640" s="46"/>
      <c r="B640" s="379"/>
      <c r="C640" s="380"/>
      <c r="AG640" s="380"/>
    </row>
    <row r="641" spans="1:33" ht="15.75" customHeight="1" x14ac:dyDescent="0.3">
      <c r="A641" s="46"/>
      <c r="B641" s="379"/>
      <c r="C641" s="380"/>
      <c r="AG641" s="380"/>
    </row>
    <row r="642" spans="1:33" ht="15.75" customHeight="1" x14ac:dyDescent="0.3">
      <c r="A642" s="46"/>
      <c r="B642" s="379"/>
      <c r="C642" s="380"/>
      <c r="AG642" s="380"/>
    </row>
    <row r="643" spans="1:33" ht="15.75" customHeight="1" x14ac:dyDescent="0.3">
      <c r="A643" s="46"/>
      <c r="B643" s="379"/>
      <c r="C643" s="380"/>
      <c r="AG643" s="380"/>
    </row>
    <row r="644" spans="1:33" ht="15.75" customHeight="1" x14ac:dyDescent="0.3">
      <c r="A644" s="46"/>
      <c r="B644" s="379"/>
      <c r="C644" s="380"/>
      <c r="AG644" s="380"/>
    </row>
    <row r="645" spans="1:33" ht="15.75" customHeight="1" x14ac:dyDescent="0.3">
      <c r="A645" s="46"/>
      <c r="B645" s="379"/>
      <c r="C645" s="380"/>
      <c r="AG645" s="380"/>
    </row>
    <row r="646" spans="1:33" ht="15.75" customHeight="1" x14ac:dyDescent="0.3">
      <c r="A646" s="46"/>
      <c r="B646" s="379"/>
      <c r="C646" s="380"/>
      <c r="AG646" s="380"/>
    </row>
    <row r="647" spans="1:33" ht="15.75" customHeight="1" x14ac:dyDescent="0.3">
      <c r="A647" s="46"/>
      <c r="B647" s="379"/>
      <c r="C647" s="380"/>
      <c r="AG647" s="380"/>
    </row>
    <row r="648" spans="1:33" ht="15.75" customHeight="1" x14ac:dyDescent="0.3">
      <c r="A648" s="46"/>
      <c r="B648" s="379"/>
      <c r="C648" s="380"/>
      <c r="AG648" s="380"/>
    </row>
    <row r="649" spans="1:33" ht="15.75" customHeight="1" x14ac:dyDescent="0.3">
      <c r="A649" s="46"/>
      <c r="B649" s="379"/>
      <c r="C649" s="380"/>
      <c r="AG649" s="380"/>
    </row>
    <row r="650" spans="1:33" ht="15.75" customHeight="1" x14ac:dyDescent="0.3">
      <c r="A650" s="46"/>
      <c r="B650" s="379"/>
      <c r="C650" s="380"/>
      <c r="AG650" s="380"/>
    </row>
    <row r="651" spans="1:33" ht="15.75" customHeight="1" x14ac:dyDescent="0.3">
      <c r="A651" s="46"/>
      <c r="B651" s="379"/>
      <c r="C651" s="380"/>
      <c r="AG651" s="380"/>
    </row>
    <row r="652" spans="1:33" ht="15.75" customHeight="1" x14ac:dyDescent="0.3">
      <c r="A652" s="46"/>
      <c r="B652" s="379"/>
      <c r="C652" s="380"/>
      <c r="AG652" s="380"/>
    </row>
    <row r="653" spans="1:33" ht="15.75" customHeight="1" x14ac:dyDescent="0.3">
      <c r="A653" s="46"/>
      <c r="B653" s="379"/>
      <c r="C653" s="380"/>
      <c r="AG653" s="380"/>
    </row>
    <row r="654" spans="1:33" ht="15.75" customHeight="1" x14ac:dyDescent="0.3">
      <c r="A654" s="46"/>
      <c r="B654" s="379"/>
      <c r="C654" s="380"/>
      <c r="AG654" s="380"/>
    </row>
    <row r="655" spans="1:33" ht="15.75" customHeight="1" x14ac:dyDescent="0.3">
      <c r="A655" s="46"/>
      <c r="B655" s="379"/>
      <c r="C655" s="380"/>
      <c r="AG655" s="380"/>
    </row>
    <row r="656" spans="1:33" ht="15.75" customHeight="1" x14ac:dyDescent="0.3">
      <c r="A656" s="46"/>
      <c r="B656" s="379"/>
      <c r="C656" s="380"/>
      <c r="AG656" s="380"/>
    </row>
    <row r="657" spans="1:33" ht="15.75" customHeight="1" x14ac:dyDescent="0.3">
      <c r="A657" s="46"/>
      <c r="B657" s="379"/>
      <c r="C657" s="380"/>
      <c r="AG657" s="380"/>
    </row>
    <row r="658" spans="1:33" ht="15.75" customHeight="1" x14ac:dyDescent="0.3">
      <c r="A658" s="46"/>
      <c r="B658" s="379"/>
      <c r="C658" s="380"/>
      <c r="AG658" s="380"/>
    </row>
    <row r="659" spans="1:33" ht="15.75" customHeight="1" x14ac:dyDescent="0.3">
      <c r="A659" s="46"/>
      <c r="B659" s="379"/>
      <c r="C659" s="380"/>
      <c r="AG659" s="380"/>
    </row>
    <row r="660" spans="1:33" ht="15.75" customHeight="1" x14ac:dyDescent="0.3">
      <c r="A660" s="46"/>
      <c r="B660" s="379"/>
      <c r="C660" s="380"/>
      <c r="AG660" s="380"/>
    </row>
    <row r="661" spans="1:33" ht="15.75" customHeight="1" x14ac:dyDescent="0.3">
      <c r="A661" s="46"/>
      <c r="B661" s="379"/>
      <c r="C661" s="380"/>
      <c r="AG661" s="380"/>
    </row>
    <row r="662" spans="1:33" ht="15.75" customHeight="1" x14ac:dyDescent="0.3">
      <c r="A662" s="46"/>
      <c r="B662" s="379"/>
      <c r="C662" s="380"/>
      <c r="AG662" s="380"/>
    </row>
    <row r="663" spans="1:33" ht="15.75" customHeight="1" x14ac:dyDescent="0.3">
      <c r="A663" s="46"/>
      <c r="B663" s="379"/>
      <c r="C663" s="380"/>
      <c r="AG663" s="380"/>
    </row>
    <row r="664" spans="1:33" ht="15.75" customHeight="1" x14ac:dyDescent="0.3">
      <c r="A664" s="46"/>
      <c r="B664" s="379"/>
      <c r="C664" s="380"/>
      <c r="AG664" s="380"/>
    </row>
    <row r="665" spans="1:33" ht="15.75" customHeight="1" x14ac:dyDescent="0.3">
      <c r="A665" s="46"/>
      <c r="B665" s="379"/>
      <c r="C665" s="380"/>
      <c r="AG665" s="380"/>
    </row>
    <row r="666" spans="1:33" ht="15.75" customHeight="1" x14ac:dyDescent="0.3">
      <c r="A666" s="46"/>
      <c r="B666" s="379"/>
      <c r="C666" s="380"/>
      <c r="AG666" s="380"/>
    </row>
    <row r="667" spans="1:33" ht="15.75" customHeight="1" x14ac:dyDescent="0.3">
      <c r="A667" s="46"/>
      <c r="B667" s="379"/>
      <c r="C667" s="380"/>
      <c r="AG667" s="380"/>
    </row>
    <row r="668" spans="1:33" ht="15.75" customHeight="1" x14ac:dyDescent="0.3">
      <c r="A668" s="46"/>
      <c r="B668" s="379"/>
      <c r="C668" s="380"/>
      <c r="AG668" s="380"/>
    </row>
    <row r="669" spans="1:33" ht="15.75" customHeight="1" x14ac:dyDescent="0.3">
      <c r="A669" s="46"/>
      <c r="B669" s="379"/>
      <c r="C669" s="380"/>
      <c r="AG669" s="380"/>
    </row>
    <row r="670" spans="1:33" ht="15.75" customHeight="1" x14ac:dyDescent="0.3">
      <c r="A670" s="46"/>
      <c r="B670" s="379"/>
      <c r="C670" s="380"/>
      <c r="AG670" s="380"/>
    </row>
    <row r="671" spans="1:33" ht="15.75" customHeight="1" x14ac:dyDescent="0.3">
      <c r="A671" s="46"/>
      <c r="B671" s="379"/>
      <c r="C671" s="380"/>
      <c r="AG671" s="380"/>
    </row>
    <row r="672" spans="1:33" ht="15.75" customHeight="1" x14ac:dyDescent="0.3">
      <c r="A672" s="46"/>
      <c r="B672" s="379"/>
      <c r="C672" s="380"/>
      <c r="AG672" s="380"/>
    </row>
    <row r="673" spans="1:33" ht="15.75" customHeight="1" x14ac:dyDescent="0.3">
      <c r="A673" s="46"/>
      <c r="B673" s="379"/>
      <c r="C673" s="380"/>
      <c r="AG673" s="380"/>
    </row>
    <row r="674" spans="1:33" ht="15.75" customHeight="1" x14ac:dyDescent="0.3">
      <c r="A674" s="46"/>
      <c r="B674" s="379"/>
      <c r="C674" s="380"/>
      <c r="AG674" s="380"/>
    </row>
    <row r="675" spans="1:33" ht="15.75" customHeight="1" x14ac:dyDescent="0.3">
      <c r="A675" s="46"/>
      <c r="B675" s="379"/>
      <c r="C675" s="380"/>
      <c r="AG675" s="380"/>
    </row>
    <row r="676" spans="1:33" ht="15.75" customHeight="1" x14ac:dyDescent="0.3">
      <c r="A676" s="46"/>
      <c r="B676" s="379"/>
      <c r="C676" s="380"/>
      <c r="AG676" s="380"/>
    </row>
    <row r="677" spans="1:33" ht="15.75" customHeight="1" x14ac:dyDescent="0.3">
      <c r="A677" s="46"/>
      <c r="B677" s="379"/>
      <c r="C677" s="380"/>
      <c r="AG677" s="380"/>
    </row>
    <row r="678" spans="1:33" ht="15.75" customHeight="1" x14ac:dyDescent="0.3">
      <c r="A678" s="46"/>
      <c r="B678" s="379"/>
      <c r="C678" s="380"/>
      <c r="AG678" s="380"/>
    </row>
    <row r="679" spans="1:33" ht="15.75" customHeight="1" x14ac:dyDescent="0.3">
      <c r="A679" s="46"/>
      <c r="B679" s="379"/>
      <c r="C679" s="380"/>
      <c r="AG679" s="380"/>
    </row>
    <row r="680" spans="1:33" ht="15.75" customHeight="1" x14ac:dyDescent="0.3">
      <c r="A680" s="46"/>
      <c r="B680" s="379"/>
      <c r="C680" s="380"/>
      <c r="AG680" s="380"/>
    </row>
    <row r="681" spans="1:33" ht="15.75" customHeight="1" x14ac:dyDescent="0.3">
      <c r="A681" s="46"/>
      <c r="B681" s="379"/>
      <c r="C681" s="380"/>
      <c r="AG681" s="380"/>
    </row>
    <row r="682" spans="1:33" ht="15.75" customHeight="1" x14ac:dyDescent="0.3">
      <c r="A682" s="46"/>
      <c r="B682" s="379"/>
      <c r="C682" s="380"/>
      <c r="AG682" s="380"/>
    </row>
    <row r="683" spans="1:33" ht="15.75" customHeight="1" x14ac:dyDescent="0.3">
      <c r="A683" s="46"/>
      <c r="B683" s="379"/>
      <c r="C683" s="380"/>
      <c r="AG683" s="380"/>
    </row>
    <row r="684" spans="1:33" ht="15.75" customHeight="1" x14ac:dyDescent="0.3">
      <c r="A684" s="46"/>
      <c r="B684" s="379"/>
      <c r="C684" s="380"/>
      <c r="AG684" s="380"/>
    </row>
    <row r="685" spans="1:33" ht="15.75" customHeight="1" x14ac:dyDescent="0.3">
      <c r="A685" s="46"/>
      <c r="B685" s="379"/>
      <c r="C685" s="380"/>
      <c r="AG685" s="380"/>
    </row>
    <row r="686" spans="1:33" ht="15.75" customHeight="1" x14ac:dyDescent="0.3">
      <c r="A686" s="46"/>
      <c r="B686" s="379"/>
      <c r="C686" s="380"/>
      <c r="AG686" s="380"/>
    </row>
    <row r="687" spans="1:33" ht="15.75" customHeight="1" x14ac:dyDescent="0.3">
      <c r="A687" s="46"/>
      <c r="B687" s="379"/>
      <c r="C687" s="380"/>
      <c r="AG687" s="380"/>
    </row>
    <row r="688" spans="1:33" ht="15.75" customHeight="1" x14ac:dyDescent="0.3">
      <c r="A688" s="46"/>
      <c r="B688" s="379"/>
      <c r="C688" s="380"/>
      <c r="AG688" s="380"/>
    </row>
    <row r="689" spans="1:33" ht="15.75" customHeight="1" x14ac:dyDescent="0.3">
      <c r="A689" s="46"/>
      <c r="B689" s="379"/>
      <c r="C689" s="380"/>
      <c r="AG689" s="380"/>
    </row>
    <row r="690" spans="1:33" ht="15.75" customHeight="1" x14ac:dyDescent="0.3">
      <c r="A690" s="46"/>
      <c r="B690" s="379"/>
      <c r="C690" s="380"/>
      <c r="AG690" s="380"/>
    </row>
    <row r="691" spans="1:33" ht="15.75" customHeight="1" x14ac:dyDescent="0.3">
      <c r="A691" s="46"/>
      <c r="B691" s="379"/>
      <c r="C691" s="380"/>
      <c r="AG691" s="380"/>
    </row>
    <row r="692" spans="1:33" ht="15.75" customHeight="1" x14ac:dyDescent="0.3">
      <c r="A692" s="46"/>
      <c r="B692" s="379"/>
      <c r="C692" s="380"/>
      <c r="AG692" s="380"/>
    </row>
    <row r="693" spans="1:33" ht="15.75" customHeight="1" x14ac:dyDescent="0.3">
      <c r="A693" s="46"/>
      <c r="B693" s="379"/>
      <c r="C693" s="380"/>
      <c r="AG693" s="380"/>
    </row>
    <row r="694" spans="1:33" ht="15.75" customHeight="1" x14ac:dyDescent="0.3">
      <c r="A694" s="46"/>
      <c r="B694" s="379"/>
      <c r="C694" s="380"/>
      <c r="AG694" s="380"/>
    </row>
    <row r="695" spans="1:33" ht="15.75" customHeight="1" x14ac:dyDescent="0.3">
      <c r="A695" s="46"/>
      <c r="B695" s="379"/>
      <c r="C695" s="380"/>
      <c r="AG695" s="380"/>
    </row>
    <row r="696" spans="1:33" ht="15.75" customHeight="1" x14ac:dyDescent="0.3">
      <c r="A696" s="46"/>
      <c r="B696" s="379"/>
      <c r="C696" s="380"/>
      <c r="AG696" s="380"/>
    </row>
    <row r="697" spans="1:33" ht="15.75" customHeight="1" x14ac:dyDescent="0.3">
      <c r="A697" s="46"/>
      <c r="B697" s="379"/>
      <c r="C697" s="380"/>
      <c r="AG697" s="380"/>
    </row>
    <row r="698" spans="1:33" ht="15.75" customHeight="1" x14ac:dyDescent="0.3">
      <c r="A698" s="46"/>
      <c r="B698" s="379"/>
      <c r="C698" s="380"/>
      <c r="AG698" s="380"/>
    </row>
    <row r="699" spans="1:33" ht="15.75" customHeight="1" x14ac:dyDescent="0.3">
      <c r="A699" s="46"/>
      <c r="B699" s="379"/>
      <c r="C699" s="380"/>
      <c r="AG699" s="380"/>
    </row>
    <row r="700" spans="1:33" ht="15.75" customHeight="1" x14ac:dyDescent="0.3">
      <c r="A700" s="46"/>
      <c r="B700" s="379"/>
      <c r="C700" s="380"/>
      <c r="AG700" s="380"/>
    </row>
    <row r="701" spans="1:33" ht="15.75" customHeight="1" x14ac:dyDescent="0.3">
      <c r="A701" s="46"/>
      <c r="B701" s="379"/>
      <c r="C701" s="380"/>
      <c r="AG701" s="380"/>
    </row>
    <row r="702" spans="1:33" ht="15.75" customHeight="1" x14ac:dyDescent="0.3">
      <c r="A702" s="46"/>
      <c r="B702" s="379"/>
      <c r="C702" s="380"/>
      <c r="AG702" s="380"/>
    </row>
    <row r="703" spans="1:33" ht="15.75" customHeight="1" x14ac:dyDescent="0.3">
      <c r="A703" s="46"/>
      <c r="B703" s="379"/>
      <c r="C703" s="380"/>
      <c r="AG703" s="380"/>
    </row>
    <row r="704" spans="1:33" ht="15.75" customHeight="1" x14ac:dyDescent="0.3">
      <c r="A704" s="46"/>
      <c r="B704" s="379"/>
      <c r="C704" s="380"/>
      <c r="AG704" s="380"/>
    </row>
    <row r="705" spans="1:33" ht="15.75" customHeight="1" x14ac:dyDescent="0.3">
      <c r="A705" s="46"/>
      <c r="B705" s="379"/>
      <c r="C705" s="380"/>
      <c r="AG705" s="380"/>
    </row>
    <row r="706" spans="1:33" ht="15.75" customHeight="1" x14ac:dyDescent="0.3">
      <c r="A706" s="46"/>
      <c r="B706" s="379"/>
      <c r="C706" s="380"/>
      <c r="AG706" s="380"/>
    </row>
    <row r="707" spans="1:33" ht="15.75" customHeight="1" x14ac:dyDescent="0.3">
      <c r="A707" s="46"/>
      <c r="B707" s="379"/>
      <c r="C707" s="380"/>
      <c r="AG707" s="380"/>
    </row>
    <row r="708" spans="1:33" ht="15.75" customHeight="1" x14ac:dyDescent="0.3">
      <c r="A708" s="46"/>
      <c r="B708" s="379"/>
      <c r="C708" s="380"/>
      <c r="AG708" s="380"/>
    </row>
    <row r="709" spans="1:33" ht="15.75" customHeight="1" x14ac:dyDescent="0.3">
      <c r="A709" s="46"/>
      <c r="B709" s="379"/>
      <c r="C709" s="380"/>
      <c r="AG709" s="380"/>
    </row>
    <row r="710" spans="1:33" ht="15.75" customHeight="1" x14ac:dyDescent="0.3">
      <c r="A710" s="46"/>
      <c r="B710" s="379"/>
      <c r="C710" s="380"/>
      <c r="AG710" s="380"/>
    </row>
    <row r="711" spans="1:33" ht="15.75" customHeight="1" x14ac:dyDescent="0.3">
      <c r="A711" s="46"/>
      <c r="B711" s="379"/>
      <c r="C711" s="380"/>
      <c r="AG711" s="380"/>
    </row>
    <row r="712" spans="1:33" ht="15.75" customHeight="1" x14ac:dyDescent="0.3">
      <c r="A712" s="46"/>
      <c r="B712" s="379"/>
      <c r="C712" s="380"/>
      <c r="AG712" s="380"/>
    </row>
    <row r="713" spans="1:33" ht="15.75" customHeight="1" x14ac:dyDescent="0.3">
      <c r="A713" s="46"/>
      <c r="B713" s="379"/>
      <c r="C713" s="380"/>
      <c r="AG713" s="380"/>
    </row>
    <row r="714" spans="1:33" ht="15.75" customHeight="1" x14ac:dyDescent="0.3">
      <c r="A714" s="46"/>
      <c r="B714" s="379"/>
      <c r="C714" s="380"/>
      <c r="AG714" s="380"/>
    </row>
    <row r="715" spans="1:33" ht="15.75" customHeight="1" x14ac:dyDescent="0.3">
      <c r="A715" s="46"/>
      <c r="B715" s="379"/>
      <c r="C715" s="380"/>
      <c r="AG715" s="380"/>
    </row>
    <row r="716" spans="1:33" ht="15.75" customHeight="1" x14ac:dyDescent="0.3">
      <c r="A716" s="46"/>
      <c r="B716" s="379"/>
      <c r="C716" s="380"/>
      <c r="AG716" s="380"/>
    </row>
    <row r="717" spans="1:33" ht="15.75" customHeight="1" x14ac:dyDescent="0.3">
      <c r="A717" s="46"/>
      <c r="B717" s="379"/>
      <c r="C717" s="380"/>
      <c r="AG717" s="380"/>
    </row>
    <row r="718" spans="1:33" ht="15.75" customHeight="1" x14ac:dyDescent="0.3">
      <c r="A718" s="46"/>
      <c r="B718" s="379"/>
      <c r="C718" s="380"/>
      <c r="AG718" s="380"/>
    </row>
    <row r="719" spans="1:33" ht="15.75" customHeight="1" x14ac:dyDescent="0.3">
      <c r="A719" s="46"/>
      <c r="B719" s="379"/>
      <c r="C719" s="380"/>
      <c r="AG719" s="380"/>
    </row>
    <row r="720" spans="1:33" ht="15.75" customHeight="1" x14ac:dyDescent="0.3">
      <c r="A720" s="46"/>
      <c r="B720" s="379"/>
      <c r="C720" s="380"/>
      <c r="AG720" s="380"/>
    </row>
    <row r="721" spans="1:33" ht="15.75" customHeight="1" x14ac:dyDescent="0.3">
      <c r="A721" s="46"/>
      <c r="B721" s="379"/>
      <c r="C721" s="380"/>
      <c r="AG721" s="380"/>
    </row>
    <row r="722" spans="1:33" ht="15.75" customHeight="1" x14ac:dyDescent="0.3">
      <c r="A722" s="46"/>
      <c r="B722" s="379"/>
      <c r="C722" s="380"/>
      <c r="AG722" s="380"/>
    </row>
    <row r="723" spans="1:33" ht="15.75" customHeight="1" x14ac:dyDescent="0.3">
      <c r="A723" s="46"/>
      <c r="B723" s="379"/>
      <c r="C723" s="380"/>
      <c r="AG723" s="380"/>
    </row>
    <row r="724" spans="1:33" ht="15.75" customHeight="1" x14ac:dyDescent="0.3">
      <c r="A724" s="46"/>
      <c r="B724" s="379"/>
      <c r="C724" s="380"/>
      <c r="AG724" s="380"/>
    </row>
    <row r="725" spans="1:33" ht="15.75" customHeight="1" x14ac:dyDescent="0.3">
      <c r="A725" s="46"/>
      <c r="B725" s="379"/>
      <c r="C725" s="380"/>
      <c r="AG725" s="380"/>
    </row>
    <row r="726" spans="1:33" ht="15.75" customHeight="1" x14ac:dyDescent="0.3">
      <c r="A726" s="46"/>
      <c r="B726" s="379"/>
      <c r="C726" s="380"/>
      <c r="AG726" s="380"/>
    </row>
    <row r="727" spans="1:33" ht="15.75" customHeight="1" x14ac:dyDescent="0.3">
      <c r="A727" s="46"/>
      <c r="B727" s="379"/>
      <c r="C727" s="380"/>
      <c r="AG727" s="380"/>
    </row>
    <row r="728" spans="1:33" ht="15.75" customHeight="1" x14ac:dyDescent="0.3">
      <c r="A728" s="46"/>
      <c r="B728" s="379"/>
      <c r="C728" s="380"/>
      <c r="AG728" s="380"/>
    </row>
    <row r="729" spans="1:33" ht="15.75" customHeight="1" x14ac:dyDescent="0.3">
      <c r="A729" s="46"/>
      <c r="B729" s="379"/>
      <c r="C729" s="380"/>
      <c r="AG729" s="380"/>
    </row>
    <row r="730" spans="1:33" ht="15.75" customHeight="1" x14ac:dyDescent="0.3">
      <c r="A730" s="46"/>
      <c r="B730" s="379"/>
      <c r="C730" s="380"/>
      <c r="AG730" s="380"/>
    </row>
    <row r="731" spans="1:33" ht="15.75" customHeight="1" x14ac:dyDescent="0.3">
      <c r="A731" s="46"/>
      <c r="B731" s="379"/>
      <c r="C731" s="380"/>
      <c r="AG731" s="380"/>
    </row>
    <row r="732" spans="1:33" ht="15.75" customHeight="1" x14ac:dyDescent="0.3">
      <c r="A732" s="46"/>
      <c r="B732" s="379"/>
      <c r="C732" s="380"/>
      <c r="AG732" s="380"/>
    </row>
    <row r="733" spans="1:33" ht="15.75" customHeight="1" x14ac:dyDescent="0.3">
      <c r="A733" s="46"/>
      <c r="B733" s="379"/>
      <c r="C733" s="380"/>
      <c r="AG733" s="380"/>
    </row>
    <row r="734" spans="1:33" ht="15.75" customHeight="1" x14ac:dyDescent="0.3">
      <c r="A734" s="46"/>
      <c r="B734" s="379"/>
      <c r="C734" s="380"/>
      <c r="AG734" s="380"/>
    </row>
    <row r="735" spans="1:33" ht="15.75" customHeight="1" x14ac:dyDescent="0.3">
      <c r="A735" s="46"/>
      <c r="B735" s="379"/>
      <c r="C735" s="380"/>
      <c r="AG735" s="380"/>
    </row>
    <row r="736" spans="1:33" ht="15.75" customHeight="1" x14ac:dyDescent="0.3">
      <c r="A736" s="46"/>
      <c r="B736" s="379"/>
      <c r="C736" s="380"/>
      <c r="AG736" s="380"/>
    </row>
    <row r="737" spans="1:33" ht="15.75" customHeight="1" x14ac:dyDescent="0.3">
      <c r="A737" s="46"/>
      <c r="B737" s="379"/>
      <c r="C737" s="380"/>
      <c r="AG737" s="380"/>
    </row>
    <row r="738" spans="1:33" ht="15.75" customHeight="1" x14ac:dyDescent="0.3">
      <c r="A738" s="46"/>
      <c r="B738" s="379"/>
      <c r="C738" s="380"/>
      <c r="AG738" s="380"/>
    </row>
    <row r="739" spans="1:33" ht="15.75" customHeight="1" x14ac:dyDescent="0.3">
      <c r="A739" s="46"/>
      <c r="B739" s="379"/>
      <c r="C739" s="380"/>
      <c r="AG739" s="380"/>
    </row>
    <row r="740" spans="1:33" ht="15.75" customHeight="1" x14ac:dyDescent="0.3">
      <c r="A740" s="46"/>
      <c r="B740" s="379"/>
      <c r="C740" s="380"/>
      <c r="AG740" s="380"/>
    </row>
    <row r="741" spans="1:33" ht="15.75" customHeight="1" x14ac:dyDescent="0.3">
      <c r="A741" s="46"/>
      <c r="B741" s="379"/>
      <c r="C741" s="380"/>
      <c r="AG741" s="380"/>
    </row>
    <row r="742" spans="1:33" ht="15.75" customHeight="1" x14ac:dyDescent="0.3">
      <c r="A742" s="46"/>
      <c r="B742" s="379"/>
      <c r="C742" s="380"/>
      <c r="AG742" s="380"/>
    </row>
    <row r="743" spans="1:33" ht="15.75" customHeight="1" x14ac:dyDescent="0.3">
      <c r="A743" s="46"/>
      <c r="B743" s="379"/>
      <c r="C743" s="380"/>
      <c r="AG743" s="380"/>
    </row>
    <row r="744" spans="1:33" ht="15.75" customHeight="1" x14ac:dyDescent="0.3">
      <c r="A744" s="46"/>
      <c r="B744" s="379"/>
      <c r="C744" s="380"/>
      <c r="AG744" s="380"/>
    </row>
    <row r="745" spans="1:33" ht="15.75" customHeight="1" x14ac:dyDescent="0.3">
      <c r="A745" s="46"/>
      <c r="B745" s="379"/>
      <c r="C745" s="380"/>
      <c r="AG745" s="380"/>
    </row>
    <row r="746" spans="1:33" ht="15.75" customHeight="1" x14ac:dyDescent="0.3">
      <c r="A746" s="46"/>
      <c r="B746" s="379"/>
      <c r="C746" s="380"/>
      <c r="AG746" s="380"/>
    </row>
    <row r="747" spans="1:33" ht="15.75" customHeight="1" x14ac:dyDescent="0.3">
      <c r="A747" s="46"/>
      <c r="B747" s="379"/>
      <c r="C747" s="380"/>
      <c r="AG747" s="380"/>
    </row>
    <row r="748" spans="1:33" ht="15.75" customHeight="1" x14ac:dyDescent="0.3">
      <c r="A748" s="46"/>
      <c r="B748" s="379"/>
      <c r="C748" s="380"/>
      <c r="AG748" s="380"/>
    </row>
    <row r="749" spans="1:33" ht="15.75" customHeight="1" x14ac:dyDescent="0.3">
      <c r="A749" s="46"/>
      <c r="B749" s="379"/>
      <c r="C749" s="380"/>
      <c r="AG749" s="380"/>
    </row>
    <row r="750" spans="1:33" ht="15.75" customHeight="1" x14ac:dyDescent="0.3">
      <c r="A750" s="46"/>
      <c r="B750" s="379"/>
      <c r="C750" s="380"/>
      <c r="AG750" s="380"/>
    </row>
    <row r="751" spans="1:33" ht="15.75" customHeight="1" x14ac:dyDescent="0.3">
      <c r="A751" s="46"/>
      <c r="B751" s="379"/>
      <c r="C751" s="380"/>
      <c r="AG751" s="380"/>
    </row>
    <row r="752" spans="1:33" ht="15.75" customHeight="1" x14ac:dyDescent="0.3">
      <c r="A752" s="46"/>
      <c r="B752" s="379"/>
      <c r="C752" s="380"/>
      <c r="AG752" s="380"/>
    </row>
    <row r="753" spans="1:33" ht="15.75" customHeight="1" x14ac:dyDescent="0.3">
      <c r="A753" s="46"/>
      <c r="B753" s="379"/>
      <c r="C753" s="380"/>
      <c r="AG753" s="380"/>
    </row>
    <row r="754" spans="1:33" ht="15.75" customHeight="1" x14ac:dyDescent="0.3">
      <c r="A754" s="46"/>
      <c r="B754" s="379"/>
      <c r="C754" s="380"/>
      <c r="AG754" s="380"/>
    </row>
    <row r="755" spans="1:33" ht="15.75" customHeight="1" x14ac:dyDescent="0.3">
      <c r="A755" s="46"/>
      <c r="B755" s="379"/>
      <c r="C755" s="380"/>
      <c r="AG755" s="380"/>
    </row>
    <row r="756" spans="1:33" ht="15.75" customHeight="1" x14ac:dyDescent="0.3">
      <c r="A756" s="46"/>
      <c r="B756" s="379"/>
      <c r="C756" s="380"/>
      <c r="AG756" s="380"/>
    </row>
    <row r="757" spans="1:33" ht="15.75" customHeight="1" x14ac:dyDescent="0.3">
      <c r="A757" s="46"/>
      <c r="B757" s="379"/>
      <c r="C757" s="380"/>
      <c r="AG757" s="380"/>
    </row>
    <row r="758" spans="1:33" ht="15.75" customHeight="1" x14ac:dyDescent="0.3">
      <c r="A758" s="46"/>
      <c r="B758" s="379"/>
      <c r="C758" s="380"/>
      <c r="AG758" s="380"/>
    </row>
    <row r="759" spans="1:33" ht="15.75" customHeight="1" x14ac:dyDescent="0.3">
      <c r="A759" s="46"/>
      <c r="B759" s="379"/>
      <c r="C759" s="380"/>
      <c r="AG759" s="380"/>
    </row>
    <row r="760" spans="1:33" ht="15.75" customHeight="1" x14ac:dyDescent="0.3">
      <c r="A760" s="46"/>
      <c r="B760" s="379"/>
      <c r="C760" s="380"/>
      <c r="AG760" s="380"/>
    </row>
    <row r="761" spans="1:33" ht="15.75" customHeight="1" x14ac:dyDescent="0.3">
      <c r="A761" s="46"/>
      <c r="B761" s="379"/>
      <c r="C761" s="380"/>
      <c r="AG761" s="380"/>
    </row>
    <row r="762" spans="1:33" ht="15.75" customHeight="1" x14ac:dyDescent="0.3">
      <c r="A762" s="46"/>
      <c r="B762" s="379"/>
      <c r="C762" s="380"/>
      <c r="AG762" s="380"/>
    </row>
    <row r="763" spans="1:33" ht="15.75" customHeight="1" x14ac:dyDescent="0.3">
      <c r="A763" s="46"/>
      <c r="B763" s="379"/>
      <c r="C763" s="380"/>
      <c r="AG763" s="380"/>
    </row>
    <row r="764" spans="1:33" ht="15.75" customHeight="1" x14ac:dyDescent="0.3">
      <c r="A764" s="46"/>
      <c r="B764" s="379"/>
      <c r="C764" s="380"/>
      <c r="AG764" s="380"/>
    </row>
    <row r="765" spans="1:33" ht="15.75" customHeight="1" x14ac:dyDescent="0.3">
      <c r="A765" s="46"/>
      <c r="B765" s="379"/>
      <c r="C765" s="380"/>
      <c r="AG765" s="380"/>
    </row>
    <row r="766" spans="1:33" ht="15.75" customHeight="1" x14ac:dyDescent="0.3">
      <c r="A766" s="46"/>
      <c r="B766" s="379"/>
      <c r="C766" s="380"/>
      <c r="AG766" s="380"/>
    </row>
    <row r="767" spans="1:33" ht="15.75" customHeight="1" x14ac:dyDescent="0.3">
      <c r="A767" s="46"/>
      <c r="B767" s="379"/>
      <c r="C767" s="380"/>
      <c r="AG767" s="380"/>
    </row>
    <row r="768" spans="1:33" ht="15.75" customHeight="1" x14ac:dyDescent="0.3">
      <c r="A768" s="46"/>
      <c r="B768" s="379"/>
      <c r="C768" s="380"/>
      <c r="AG768" s="380"/>
    </row>
    <row r="769" spans="1:33" ht="15.75" customHeight="1" x14ac:dyDescent="0.3">
      <c r="A769" s="46"/>
      <c r="B769" s="379"/>
      <c r="C769" s="380"/>
      <c r="AG769" s="380"/>
    </row>
    <row r="770" spans="1:33" ht="15.75" customHeight="1" x14ac:dyDescent="0.3">
      <c r="A770" s="46"/>
      <c r="B770" s="379"/>
      <c r="C770" s="380"/>
      <c r="AG770" s="380"/>
    </row>
    <row r="771" spans="1:33" ht="15.75" customHeight="1" x14ac:dyDescent="0.3">
      <c r="A771" s="46"/>
      <c r="B771" s="379"/>
      <c r="C771" s="380"/>
      <c r="AG771" s="380"/>
    </row>
    <row r="772" spans="1:33" ht="15.75" customHeight="1" x14ac:dyDescent="0.3">
      <c r="A772" s="46"/>
      <c r="B772" s="379"/>
      <c r="C772" s="380"/>
      <c r="AG772" s="380"/>
    </row>
    <row r="773" spans="1:33" ht="15.75" customHeight="1" x14ac:dyDescent="0.3">
      <c r="A773" s="46"/>
      <c r="B773" s="379"/>
      <c r="C773" s="380"/>
      <c r="AG773" s="380"/>
    </row>
    <row r="774" spans="1:33" ht="15.75" customHeight="1" x14ac:dyDescent="0.3">
      <c r="A774" s="46"/>
      <c r="B774" s="379"/>
      <c r="C774" s="380"/>
      <c r="AG774" s="380"/>
    </row>
    <row r="775" spans="1:33" ht="15.75" customHeight="1" x14ac:dyDescent="0.3">
      <c r="A775" s="46"/>
      <c r="B775" s="379"/>
      <c r="C775" s="380"/>
      <c r="AG775" s="380"/>
    </row>
    <row r="776" spans="1:33" ht="15.75" customHeight="1" x14ac:dyDescent="0.3">
      <c r="A776" s="46"/>
      <c r="B776" s="379"/>
      <c r="C776" s="380"/>
      <c r="AG776" s="380"/>
    </row>
    <row r="777" spans="1:33" ht="15.75" customHeight="1" x14ac:dyDescent="0.3">
      <c r="A777" s="46"/>
      <c r="B777" s="379"/>
      <c r="C777" s="380"/>
      <c r="AG777" s="380"/>
    </row>
    <row r="778" spans="1:33" ht="15.75" customHeight="1" x14ac:dyDescent="0.3">
      <c r="A778" s="46"/>
      <c r="B778" s="379"/>
      <c r="C778" s="380"/>
      <c r="AG778" s="380"/>
    </row>
    <row r="779" spans="1:33" ht="15.75" customHeight="1" x14ac:dyDescent="0.3">
      <c r="A779" s="46"/>
      <c r="B779" s="379"/>
      <c r="C779" s="380"/>
      <c r="AG779" s="380"/>
    </row>
    <row r="780" spans="1:33" ht="15.75" customHeight="1" x14ac:dyDescent="0.3">
      <c r="A780" s="46"/>
      <c r="B780" s="379"/>
      <c r="C780" s="380"/>
      <c r="AG780" s="380"/>
    </row>
    <row r="781" spans="1:33" ht="15.75" customHeight="1" x14ac:dyDescent="0.3">
      <c r="A781" s="46"/>
      <c r="B781" s="379"/>
      <c r="C781" s="380"/>
      <c r="AG781" s="380"/>
    </row>
    <row r="782" spans="1:33" ht="15.75" customHeight="1" x14ac:dyDescent="0.3">
      <c r="A782" s="46"/>
      <c r="B782" s="379"/>
      <c r="C782" s="380"/>
      <c r="AG782" s="380"/>
    </row>
    <row r="783" spans="1:33" ht="15.75" customHeight="1" x14ac:dyDescent="0.3">
      <c r="A783" s="46"/>
      <c r="B783" s="379"/>
      <c r="C783" s="380"/>
      <c r="AG783" s="380"/>
    </row>
    <row r="784" spans="1:33" ht="15.75" customHeight="1" x14ac:dyDescent="0.3">
      <c r="A784" s="46"/>
      <c r="B784" s="379"/>
      <c r="C784" s="380"/>
      <c r="AG784" s="380"/>
    </row>
    <row r="785" spans="1:33" ht="15.75" customHeight="1" x14ac:dyDescent="0.3">
      <c r="A785" s="46"/>
      <c r="B785" s="379"/>
      <c r="C785" s="380"/>
      <c r="AG785" s="380"/>
    </row>
    <row r="786" spans="1:33" ht="15.75" customHeight="1" x14ac:dyDescent="0.3">
      <c r="A786" s="46"/>
      <c r="B786" s="379"/>
      <c r="C786" s="380"/>
      <c r="AG786" s="380"/>
    </row>
    <row r="787" spans="1:33" ht="15.75" customHeight="1" x14ac:dyDescent="0.3">
      <c r="A787" s="46"/>
      <c r="B787" s="379"/>
      <c r="C787" s="380"/>
      <c r="AG787" s="380"/>
    </row>
    <row r="788" spans="1:33" ht="15.75" customHeight="1" x14ac:dyDescent="0.3">
      <c r="A788" s="46"/>
      <c r="B788" s="379"/>
      <c r="C788" s="380"/>
      <c r="AG788" s="380"/>
    </row>
    <row r="789" spans="1:33" ht="15.75" customHeight="1" x14ac:dyDescent="0.3">
      <c r="A789" s="46"/>
      <c r="B789" s="379"/>
      <c r="C789" s="380"/>
      <c r="AG789" s="380"/>
    </row>
    <row r="790" spans="1:33" ht="15.75" customHeight="1" x14ac:dyDescent="0.3">
      <c r="A790" s="46"/>
      <c r="B790" s="379"/>
      <c r="C790" s="380"/>
      <c r="AG790" s="380"/>
    </row>
    <row r="791" spans="1:33" ht="15.75" customHeight="1" x14ac:dyDescent="0.3">
      <c r="A791" s="46"/>
      <c r="B791" s="379"/>
      <c r="C791" s="380"/>
      <c r="AG791" s="380"/>
    </row>
    <row r="792" spans="1:33" ht="15.75" customHeight="1" x14ac:dyDescent="0.3">
      <c r="A792" s="46"/>
      <c r="B792" s="379"/>
      <c r="C792" s="380"/>
      <c r="AG792" s="380"/>
    </row>
    <row r="793" spans="1:33" ht="15.75" customHeight="1" x14ac:dyDescent="0.3">
      <c r="A793" s="46"/>
      <c r="B793" s="379"/>
      <c r="C793" s="380"/>
      <c r="AG793" s="380"/>
    </row>
    <row r="794" spans="1:33" ht="15.75" customHeight="1" x14ac:dyDescent="0.3">
      <c r="A794" s="46"/>
      <c r="B794" s="379"/>
      <c r="C794" s="380"/>
      <c r="AG794" s="380"/>
    </row>
    <row r="795" spans="1:33" ht="15.75" customHeight="1" x14ac:dyDescent="0.3">
      <c r="A795" s="46"/>
      <c r="B795" s="379"/>
      <c r="C795" s="380"/>
      <c r="AG795" s="380"/>
    </row>
    <row r="796" spans="1:33" ht="15.75" customHeight="1" x14ac:dyDescent="0.3">
      <c r="A796" s="46"/>
      <c r="B796" s="379"/>
      <c r="C796" s="380"/>
      <c r="AG796" s="380"/>
    </row>
    <row r="797" spans="1:33" ht="15.75" customHeight="1" x14ac:dyDescent="0.3">
      <c r="A797" s="46"/>
      <c r="B797" s="379"/>
      <c r="C797" s="380"/>
      <c r="AG797" s="380"/>
    </row>
    <row r="798" spans="1:33" ht="15.75" customHeight="1" x14ac:dyDescent="0.3">
      <c r="A798" s="46"/>
      <c r="B798" s="379"/>
      <c r="C798" s="380"/>
      <c r="AG798" s="380"/>
    </row>
    <row r="799" spans="1:33" ht="15.75" customHeight="1" x14ac:dyDescent="0.3">
      <c r="A799" s="46"/>
      <c r="B799" s="379"/>
      <c r="C799" s="380"/>
      <c r="AG799" s="380"/>
    </row>
    <row r="800" spans="1:33" ht="15.75" customHeight="1" x14ac:dyDescent="0.3">
      <c r="A800" s="46"/>
      <c r="B800" s="379"/>
      <c r="C800" s="380"/>
      <c r="AG800" s="380"/>
    </row>
    <row r="801" spans="1:33" ht="15.75" customHeight="1" x14ac:dyDescent="0.3">
      <c r="A801" s="46"/>
      <c r="B801" s="379"/>
      <c r="C801" s="380"/>
      <c r="AG801" s="380"/>
    </row>
    <row r="802" spans="1:33" ht="15.75" customHeight="1" x14ac:dyDescent="0.3">
      <c r="A802" s="46"/>
      <c r="B802" s="379"/>
      <c r="C802" s="380"/>
      <c r="AG802" s="380"/>
    </row>
    <row r="803" spans="1:33" ht="15.75" customHeight="1" x14ac:dyDescent="0.3">
      <c r="A803" s="46"/>
      <c r="B803" s="379"/>
      <c r="C803" s="380"/>
      <c r="AG803" s="380"/>
    </row>
    <row r="804" spans="1:33" ht="15.75" customHeight="1" x14ac:dyDescent="0.3">
      <c r="A804" s="46"/>
      <c r="B804" s="379"/>
      <c r="C804" s="380"/>
      <c r="AG804" s="380"/>
    </row>
    <row r="805" spans="1:33" ht="15.75" customHeight="1" x14ac:dyDescent="0.3">
      <c r="A805" s="46"/>
      <c r="B805" s="379"/>
      <c r="C805" s="380"/>
      <c r="AG805" s="380"/>
    </row>
    <row r="806" spans="1:33" ht="15.75" customHeight="1" x14ac:dyDescent="0.3">
      <c r="A806" s="46"/>
      <c r="B806" s="379"/>
      <c r="C806" s="380"/>
      <c r="AG806" s="380"/>
    </row>
    <row r="807" spans="1:33" ht="15.75" customHeight="1" x14ac:dyDescent="0.3">
      <c r="A807" s="46"/>
      <c r="B807" s="379"/>
      <c r="C807" s="380"/>
      <c r="AG807" s="380"/>
    </row>
    <row r="808" spans="1:33" ht="15.75" customHeight="1" x14ac:dyDescent="0.3">
      <c r="A808" s="46"/>
      <c r="B808" s="379"/>
      <c r="C808" s="380"/>
      <c r="AG808" s="380"/>
    </row>
    <row r="809" spans="1:33" ht="15.75" customHeight="1" x14ac:dyDescent="0.3">
      <c r="A809" s="46"/>
      <c r="B809" s="379"/>
      <c r="C809" s="380"/>
      <c r="AG809" s="380"/>
    </row>
    <row r="810" spans="1:33" ht="15.75" customHeight="1" x14ac:dyDescent="0.3">
      <c r="A810" s="46"/>
      <c r="B810" s="379"/>
      <c r="C810" s="380"/>
      <c r="AG810" s="380"/>
    </row>
    <row r="811" spans="1:33" ht="15.75" customHeight="1" x14ac:dyDescent="0.3">
      <c r="A811" s="46"/>
      <c r="B811" s="379"/>
      <c r="C811" s="380"/>
      <c r="AG811" s="380"/>
    </row>
    <row r="812" spans="1:33" ht="15.75" customHeight="1" x14ac:dyDescent="0.3">
      <c r="A812" s="46"/>
      <c r="B812" s="379"/>
      <c r="C812" s="380"/>
      <c r="AG812" s="380"/>
    </row>
    <row r="813" spans="1:33" ht="15.75" customHeight="1" x14ac:dyDescent="0.3">
      <c r="A813" s="46"/>
      <c r="B813" s="379"/>
      <c r="C813" s="380"/>
      <c r="AG813" s="380"/>
    </row>
    <row r="814" spans="1:33" ht="15.75" customHeight="1" x14ac:dyDescent="0.3">
      <c r="A814" s="46"/>
      <c r="B814" s="379"/>
      <c r="C814" s="380"/>
      <c r="AG814" s="380"/>
    </row>
    <row r="815" spans="1:33" ht="15.75" customHeight="1" x14ac:dyDescent="0.3">
      <c r="A815" s="46"/>
      <c r="B815" s="379"/>
      <c r="C815" s="380"/>
      <c r="AG815" s="380"/>
    </row>
    <row r="816" spans="1:33" ht="15.75" customHeight="1" x14ac:dyDescent="0.3">
      <c r="A816" s="46"/>
      <c r="B816" s="379"/>
      <c r="C816" s="380"/>
      <c r="AG816" s="380"/>
    </row>
    <row r="817" spans="1:33" ht="15.75" customHeight="1" x14ac:dyDescent="0.3">
      <c r="A817" s="46"/>
      <c r="B817" s="379"/>
      <c r="C817" s="380"/>
      <c r="AG817" s="380"/>
    </row>
    <row r="818" spans="1:33" ht="15.75" customHeight="1" x14ac:dyDescent="0.3">
      <c r="A818" s="46"/>
      <c r="B818" s="379"/>
      <c r="C818" s="380"/>
      <c r="AG818" s="380"/>
    </row>
    <row r="819" spans="1:33" ht="15.75" customHeight="1" x14ac:dyDescent="0.3">
      <c r="A819" s="46"/>
      <c r="B819" s="379"/>
      <c r="C819" s="380"/>
      <c r="AG819" s="380"/>
    </row>
    <row r="820" spans="1:33" ht="15.75" customHeight="1" x14ac:dyDescent="0.3">
      <c r="A820" s="46"/>
      <c r="B820" s="379"/>
      <c r="C820" s="380"/>
      <c r="AG820" s="380"/>
    </row>
    <row r="821" spans="1:33" ht="15.75" customHeight="1" x14ac:dyDescent="0.3">
      <c r="A821" s="46"/>
      <c r="B821" s="379"/>
      <c r="C821" s="380"/>
      <c r="AG821" s="380"/>
    </row>
    <row r="822" spans="1:33" ht="15.75" customHeight="1" x14ac:dyDescent="0.3">
      <c r="A822" s="46"/>
      <c r="B822" s="379"/>
      <c r="C822" s="380"/>
      <c r="AG822" s="380"/>
    </row>
    <row r="823" spans="1:33" ht="15.75" customHeight="1" x14ac:dyDescent="0.3">
      <c r="A823" s="46"/>
      <c r="B823" s="379"/>
      <c r="C823" s="380"/>
      <c r="AG823" s="380"/>
    </row>
    <row r="824" spans="1:33" ht="15.75" customHeight="1" x14ac:dyDescent="0.3">
      <c r="A824" s="46"/>
      <c r="B824" s="379"/>
      <c r="C824" s="380"/>
      <c r="AG824" s="380"/>
    </row>
    <row r="825" spans="1:33" ht="15.75" customHeight="1" x14ac:dyDescent="0.3">
      <c r="A825" s="46"/>
      <c r="B825" s="379"/>
      <c r="C825" s="380"/>
      <c r="AG825" s="380"/>
    </row>
    <row r="826" spans="1:33" ht="15.75" customHeight="1" x14ac:dyDescent="0.3">
      <c r="A826" s="46"/>
      <c r="B826" s="379"/>
      <c r="C826" s="380"/>
      <c r="AG826" s="380"/>
    </row>
    <row r="827" spans="1:33" ht="15.75" customHeight="1" x14ac:dyDescent="0.3">
      <c r="A827" s="46"/>
      <c r="B827" s="379"/>
      <c r="C827" s="380"/>
      <c r="AG827" s="380"/>
    </row>
    <row r="828" spans="1:33" ht="15.75" customHeight="1" x14ac:dyDescent="0.3">
      <c r="A828" s="46"/>
      <c r="B828" s="379"/>
      <c r="C828" s="380"/>
      <c r="AG828" s="380"/>
    </row>
    <row r="829" spans="1:33" ht="15.75" customHeight="1" x14ac:dyDescent="0.3">
      <c r="A829" s="46"/>
      <c r="B829" s="379"/>
      <c r="C829" s="380"/>
      <c r="AG829" s="380"/>
    </row>
    <row r="830" spans="1:33" ht="15.75" customHeight="1" x14ac:dyDescent="0.3">
      <c r="A830" s="46"/>
      <c r="B830" s="379"/>
      <c r="C830" s="380"/>
      <c r="AG830" s="380"/>
    </row>
    <row r="831" spans="1:33" ht="15.75" customHeight="1" x14ac:dyDescent="0.3">
      <c r="A831" s="46"/>
      <c r="B831" s="379"/>
      <c r="C831" s="380"/>
      <c r="AG831" s="380"/>
    </row>
    <row r="832" spans="1:33" ht="15.75" customHeight="1" x14ac:dyDescent="0.3">
      <c r="A832" s="46"/>
      <c r="B832" s="379"/>
      <c r="C832" s="380"/>
      <c r="AG832" s="380"/>
    </row>
    <row r="833" spans="1:33" ht="15.75" customHeight="1" x14ac:dyDescent="0.3">
      <c r="A833" s="46"/>
      <c r="B833" s="379"/>
      <c r="C833" s="380"/>
      <c r="AG833" s="380"/>
    </row>
    <row r="834" spans="1:33" ht="15.75" customHeight="1" x14ac:dyDescent="0.3">
      <c r="A834" s="46"/>
      <c r="B834" s="379"/>
      <c r="C834" s="380"/>
      <c r="AG834" s="380"/>
    </row>
    <row r="835" spans="1:33" ht="15.75" customHeight="1" x14ac:dyDescent="0.3">
      <c r="A835" s="46"/>
      <c r="B835" s="379"/>
      <c r="C835" s="380"/>
      <c r="AG835" s="380"/>
    </row>
    <row r="836" spans="1:33" ht="15.75" customHeight="1" x14ac:dyDescent="0.3">
      <c r="A836" s="46"/>
      <c r="B836" s="379"/>
      <c r="C836" s="380"/>
      <c r="AG836" s="380"/>
    </row>
    <row r="837" spans="1:33" ht="15.75" customHeight="1" x14ac:dyDescent="0.3">
      <c r="A837" s="46"/>
      <c r="B837" s="379"/>
      <c r="C837" s="380"/>
      <c r="AG837" s="380"/>
    </row>
    <row r="838" spans="1:33" ht="15.75" customHeight="1" x14ac:dyDescent="0.3">
      <c r="A838" s="46"/>
      <c r="B838" s="379"/>
      <c r="C838" s="380"/>
      <c r="AG838" s="380"/>
    </row>
    <row r="839" spans="1:33" ht="15.75" customHeight="1" x14ac:dyDescent="0.3">
      <c r="A839" s="46"/>
      <c r="B839" s="379"/>
      <c r="C839" s="380"/>
      <c r="AG839" s="380"/>
    </row>
    <row r="840" spans="1:33" ht="15.75" customHeight="1" x14ac:dyDescent="0.3">
      <c r="A840" s="46"/>
      <c r="B840" s="379"/>
      <c r="C840" s="380"/>
      <c r="AG840" s="380"/>
    </row>
    <row r="841" spans="1:33" ht="15.75" customHeight="1" x14ac:dyDescent="0.3">
      <c r="A841" s="46"/>
      <c r="B841" s="379"/>
      <c r="C841" s="380"/>
      <c r="AG841" s="380"/>
    </row>
    <row r="842" spans="1:33" ht="15.75" customHeight="1" x14ac:dyDescent="0.3">
      <c r="A842" s="46"/>
      <c r="B842" s="379"/>
      <c r="C842" s="380"/>
      <c r="AG842" s="380"/>
    </row>
    <row r="843" spans="1:33" ht="15.75" customHeight="1" x14ac:dyDescent="0.3">
      <c r="A843" s="46"/>
      <c r="B843" s="379"/>
      <c r="C843" s="380"/>
      <c r="AG843" s="380"/>
    </row>
    <row r="844" spans="1:33" ht="15.75" customHeight="1" x14ac:dyDescent="0.3">
      <c r="A844" s="46"/>
      <c r="B844" s="379"/>
      <c r="C844" s="380"/>
      <c r="AG844" s="380"/>
    </row>
    <row r="845" spans="1:33" ht="15.75" customHeight="1" x14ac:dyDescent="0.3">
      <c r="A845" s="46"/>
      <c r="B845" s="379"/>
      <c r="C845" s="380"/>
      <c r="AG845" s="380"/>
    </row>
    <row r="846" spans="1:33" ht="15.75" customHeight="1" x14ac:dyDescent="0.3">
      <c r="A846" s="46"/>
      <c r="B846" s="379"/>
      <c r="C846" s="380"/>
      <c r="AG846" s="380"/>
    </row>
    <row r="847" spans="1:33" ht="15.75" customHeight="1" x14ac:dyDescent="0.3">
      <c r="A847" s="46"/>
      <c r="B847" s="379"/>
      <c r="C847" s="380"/>
      <c r="AG847" s="380"/>
    </row>
    <row r="848" spans="1:33" ht="15.75" customHeight="1" x14ac:dyDescent="0.3">
      <c r="A848" s="46"/>
      <c r="B848" s="379"/>
      <c r="C848" s="380"/>
      <c r="AG848" s="380"/>
    </row>
    <row r="849" spans="1:33" ht="15.75" customHeight="1" x14ac:dyDescent="0.3">
      <c r="A849" s="46"/>
      <c r="B849" s="379"/>
      <c r="C849" s="380"/>
      <c r="AG849" s="380"/>
    </row>
    <row r="850" spans="1:33" ht="15.75" customHeight="1" x14ac:dyDescent="0.3">
      <c r="A850" s="46"/>
      <c r="B850" s="379"/>
      <c r="C850" s="380"/>
      <c r="AG850" s="380"/>
    </row>
    <row r="851" spans="1:33" ht="15.75" customHeight="1" x14ac:dyDescent="0.3">
      <c r="A851" s="46"/>
      <c r="B851" s="379"/>
      <c r="C851" s="380"/>
      <c r="AG851" s="380"/>
    </row>
    <row r="852" spans="1:33" ht="15.75" customHeight="1" x14ac:dyDescent="0.3">
      <c r="A852" s="46"/>
      <c r="B852" s="379"/>
      <c r="C852" s="380"/>
      <c r="AG852" s="380"/>
    </row>
    <row r="853" spans="1:33" ht="15.75" customHeight="1" x14ac:dyDescent="0.3">
      <c r="A853" s="46"/>
      <c r="B853" s="379"/>
      <c r="C853" s="380"/>
      <c r="AG853" s="380"/>
    </row>
    <row r="854" spans="1:33" ht="15.75" customHeight="1" x14ac:dyDescent="0.3">
      <c r="A854" s="46"/>
      <c r="B854" s="379"/>
      <c r="C854" s="380"/>
      <c r="AG854" s="380"/>
    </row>
    <row r="855" spans="1:33" ht="15.75" customHeight="1" x14ac:dyDescent="0.3">
      <c r="A855" s="46"/>
      <c r="B855" s="379"/>
      <c r="C855" s="380"/>
      <c r="AG855" s="380"/>
    </row>
    <row r="856" spans="1:33" ht="15.75" customHeight="1" x14ac:dyDescent="0.3">
      <c r="A856" s="46"/>
      <c r="B856" s="379"/>
      <c r="C856" s="380"/>
      <c r="AG856" s="380"/>
    </row>
    <row r="857" spans="1:33" ht="15.75" customHeight="1" x14ac:dyDescent="0.3">
      <c r="A857" s="46"/>
      <c r="B857" s="379"/>
      <c r="C857" s="380"/>
      <c r="AG857" s="380"/>
    </row>
    <row r="858" spans="1:33" ht="15.75" customHeight="1" x14ac:dyDescent="0.3">
      <c r="A858" s="46"/>
      <c r="B858" s="379"/>
      <c r="C858" s="380"/>
      <c r="AG858" s="380"/>
    </row>
    <row r="859" spans="1:33" ht="15.75" customHeight="1" x14ac:dyDescent="0.3">
      <c r="A859" s="46"/>
      <c r="B859" s="379"/>
      <c r="C859" s="380"/>
      <c r="AG859" s="380"/>
    </row>
    <row r="860" spans="1:33" ht="15.75" customHeight="1" x14ac:dyDescent="0.3">
      <c r="A860" s="46"/>
      <c r="B860" s="379"/>
      <c r="C860" s="380"/>
      <c r="AG860" s="380"/>
    </row>
    <row r="861" spans="1:33" ht="15.75" customHeight="1" x14ac:dyDescent="0.3">
      <c r="A861" s="46"/>
      <c r="B861" s="379"/>
      <c r="C861" s="380"/>
      <c r="AG861" s="380"/>
    </row>
    <row r="862" spans="1:33" ht="15.75" customHeight="1" x14ac:dyDescent="0.3">
      <c r="A862" s="46"/>
      <c r="B862" s="379"/>
      <c r="C862" s="380"/>
      <c r="AG862" s="380"/>
    </row>
    <row r="863" spans="1:33" ht="15.75" customHeight="1" x14ac:dyDescent="0.3">
      <c r="A863" s="46"/>
      <c r="B863" s="379"/>
      <c r="C863" s="380"/>
      <c r="AG863" s="380"/>
    </row>
    <row r="864" spans="1:33" ht="15.75" customHeight="1" x14ac:dyDescent="0.3">
      <c r="A864" s="46"/>
      <c r="B864" s="379"/>
      <c r="C864" s="380"/>
      <c r="AG864" s="380"/>
    </row>
    <row r="865" spans="1:33" ht="15.75" customHeight="1" x14ac:dyDescent="0.3">
      <c r="A865" s="46"/>
      <c r="B865" s="379"/>
      <c r="C865" s="380"/>
      <c r="AG865" s="380"/>
    </row>
    <row r="866" spans="1:33" ht="15.75" customHeight="1" x14ac:dyDescent="0.3">
      <c r="A866" s="46"/>
      <c r="B866" s="379"/>
      <c r="C866" s="380"/>
      <c r="AG866" s="380"/>
    </row>
    <row r="867" spans="1:33" ht="15.75" customHeight="1" x14ac:dyDescent="0.3">
      <c r="A867" s="46"/>
      <c r="B867" s="379"/>
      <c r="C867" s="380"/>
      <c r="AG867" s="380"/>
    </row>
    <row r="868" spans="1:33" ht="15.75" customHeight="1" x14ac:dyDescent="0.3">
      <c r="A868" s="46"/>
      <c r="B868" s="379"/>
      <c r="C868" s="380"/>
      <c r="AG868" s="380"/>
    </row>
    <row r="869" spans="1:33" ht="15.75" customHeight="1" x14ac:dyDescent="0.3">
      <c r="A869" s="46"/>
      <c r="B869" s="379"/>
      <c r="C869" s="380"/>
      <c r="AG869" s="380"/>
    </row>
    <row r="870" spans="1:33" ht="15.75" customHeight="1" x14ac:dyDescent="0.3">
      <c r="A870" s="46"/>
      <c r="B870" s="379"/>
      <c r="C870" s="380"/>
      <c r="AG870" s="380"/>
    </row>
    <row r="871" spans="1:33" ht="15.75" customHeight="1" x14ac:dyDescent="0.3">
      <c r="A871" s="46"/>
      <c r="B871" s="379"/>
      <c r="C871" s="380"/>
      <c r="AG871" s="380"/>
    </row>
    <row r="872" spans="1:33" ht="15.75" customHeight="1" x14ac:dyDescent="0.3">
      <c r="A872" s="46"/>
      <c r="B872" s="379"/>
      <c r="C872" s="380"/>
      <c r="AG872" s="380"/>
    </row>
    <row r="873" spans="1:33" ht="15.75" customHeight="1" x14ac:dyDescent="0.3">
      <c r="A873" s="46"/>
      <c r="B873" s="379"/>
      <c r="C873" s="380"/>
      <c r="AG873" s="380"/>
    </row>
    <row r="874" spans="1:33" ht="15.75" customHeight="1" x14ac:dyDescent="0.3">
      <c r="A874" s="46"/>
      <c r="B874" s="379"/>
      <c r="C874" s="380"/>
      <c r="AG874" s="380"/>
    </row>
    <row r="875" spans="1:33" ht="15.75" customHeight="1" x14ac:dyDescent="0.3">
      <c r="A875" s="46"/>
      <c r="B875" s="379"/>
      <c r="C875" s="380"/>
      <c r="AG875" s="380"/>
    </row>
    <row r="876" spans="1:33" ht="15.75" customHeight="1" x14ac:dyDescent="0.3">
      <c r="A876" s="46"/>
      <c r="B876" s="379"/>
      <c r="C876" s="380"/>
      <c r="AG876" s="380"/>
    </row>
    <row r="877" spans="1:33" ht="15.75" customHeight="1" x14ac:dyDescent="0.3">
      <c r="A877" s="46"/>
      <c r="B877" s="379"/>
      <c r="C877" s="380"/>
      <c r="AG877" s="380"/>
    </row>
    <row r="878" spans="1:33" ht="15.75" customHeight="1" x14ac:dyDescent="0.3">
      <c r="A878" s="46"/>
      <c r="B878" s="379"/>
      <c r="C878" s="380"/>
      <c r="AG878" s="380"/>
    </row>
    <row r="879" spans="1:33" ht="15.75" customHeight="1" x14ac:dyDescent="0.3">
      <c r="A879" s="46"/>
      <c r="B879" s="379"/>
      <c r="C879" s="380"/>
      <c r="AG879" s="380"/>
    </row>
    <row r="880" spans="1:33" ht="15.75" customHeight="1" x14ac:dyDescent="0.3">
      <c r="A880" s="46"/>
      <c r="B880" s="379"/>
      <c r="C880" s="380"/>
      <c r="AG880" s="380"/>
    </row>
    <row r="881" spans="1:33" ht="15.75" customHeight="1" x14ac:dyDescent="0.3">
      <c r="A881" s="46"/>
      <c r="B881" s="379"/>
      <c r="C881" s="380"/>
      <c r="AG881" s="380"/>
    </row>
    <row r="882" spans="1:33" ht="15.75" customHeight="1" x14ac:dyDescent="0.3">
      <c r="A882" s="46"/>
      <c r="B882" s="379"/>
      <c r="C882" s="380"/>
      <c r="AG882" s="380"/>
    </row>
    <row r="883" spans="1:33" ht="15.75" customHeight="1" x14ac:dyDescent="0.3">
      <c r="A883" s="46"/>
      <c r="B883" s="379"/>
      <c r="C883" s="380"/>
      <c r="AG883" s="380"/>
    </row>
    <row r="884" spans="1:33" ht="15.75" customHeight="1" x14ac:dyDescent="0.3">
      <c r="A884" s="46"/>
      <c r="B884" s="379"/>
      <c r="C884" s="380"/>
      <c r="AG884" s="380"/>
    </row>
    <row r="885" spans="1:33" ht="15.75" customHeight="1" x14ac:dyDescent="0.3">
      <c r="A885" s="46"/>
      <c r="B885" s="379"/>
      <c r="C885" s="380"/>
      <c r="AG885" s="380"/>
    </row>
    <row r="886" spans="1:33" ht="15.75" customHeight="1" x14ac:dyDescent="0.3">
      <c r="A886" s="46"/>
      <c r="B886" s="379"/>
      <c r="C886" s="380"/>
      <c r="AG886" s="380"/>
    </row>
    <row r="887" spans="1:33" ht="15.75" customHeight="1" x14ac:dyDescent="0.3">
      <c r="A887" s="46"/>
      <c r="B887" s="379"/>
      <c r="C887" s="380"/>
      <c r="AG887" s="380"/>
    </row>
    <row r="888" spans="1:33" ht="15.75" customHeight="1" x14ac:dyDescent="0.3">
      <c r="A888" s="46"/>
      <c r="B888" s="379"/>
      <c r="C888" s="380"/>
      <c r="AG888" s="380"/>
    </row>
    <row r="889" spans="1:33" ht="15.75" customHeight="1" x14ac:dyDescent="0.3">
      <c r="A889" s="46"/>
      <c r="B889" s="379"/>
      <c r="C889" s="380"/>
      <c r="AG889" s="380"/>
    </row>
    <row r="890" spans="1:33" ht="15.75" customHeight="1" x14ac:dyDescent="0.3">
      <c r="A890" s="46"/>
      <c r="B890" s="379"/>
      <c r="C890" s="380"/>
      <c r="AG890" s="380"/>
    </row>
    <row r="891" spans="1:33" ht="15.75" customHeight="1" x14ac:dyDescent="0.3">
      <c r="A891" s="46"/>
      <c r="B891" s="379"/>
      <c r="C891" s="380"/>
      <c r="AG891" s="380"/>
    </row>
    <row r="892" spans="1:33" ht="15.75" customHeight="1" x14ac:dyDescent="0.3">
      <c r="A892" s="46"/>
      <c r="B892" s="379"/>
      <c r="C892" s="380"/>
      <c r="AG892" s="380"/>
    </row>
    <row r="893" spans="1:33" ht="15.75" customHeight="1" x14ac:dyDescent="0.3">
      <c r="A893" s="46"/>
      <c r="B893" s="379"/>
      <c r="C893" s="380"/>
      <c r="AG893" s="380"/>
    </row>
    <row r="894" spans="1:33" ht="15.75" customHeight="1" x14ac:dyDescent="0.3">
      <c r="A894" s="46"/>
      <c r="B894" s="379"/>
      <c r="C894" s="380"/>
      <c r="AG894" s="380"/>
    </row>
    <row r="895" spans="1:33" ht="15.75" customHeight="1" x14ac:dyDescent="0.3">
      <c r="A895" s="46"/>
      <c r="B895" s="379"/>
      <c r="C895" s="380"/>
      <c r="AG895" s="380"/>
    </row>
    <row r="896" spans="1:33" ht="15.75" customHeight="1" x14ac:dyDescent="0.3">
      <c r="A896" s="46"/>
      <c r="B896" s="379"/>
      <c r="C896" s="380"/>
      <c r="AG896" s="380"/>
    </row>
    <row r="897" spans="1:33" ht="15.75" customHeight="1" x14ac:dyDescent="0.3">
      <c r="A897" s="46"/>
      <c r="B897" s="379"/>
      <c r="C897" s="380"/>
      <c r="AG897" s="380"/>
    </row>
    <row r="898" spans="1:33" ht="15.75" customHeight="1" x14ac:dyDescent="0.3">
      <c r="A898" s="46"/>
      <c r="B898" s="379"/>
      <c r="C898" s="380"/>
      <c r="AG898" s="380"/>
    </row>
    <row r="899" spans="1:33" ht="15.75" customHeight="1" x14ac:dyDescent="0.3">
      <c r="A899" s="46"/>
      <c r="B899" s="379"/>
      <c r="C899" s="380"/>
      <c r="AG899" s="380"/>
    </row>
    <row r="900" spans="1:33" ht="15.75" customHeight="1" x14ac:dyDescent="0.3">
      <c r="A900" s="46"/>
      <c r="B900" s="379"/>
      <c r="C900" s="380"/>
      <c r="AG900" s="380"/>
    </row>
    <row r="901" spans="1:33" ht="15.75" customHeight="1" x14ac:dyDescent="0.3">
      <c r="A901" s="46"/>
      <c r="B901" s="379"/>
      <c r="C901" s="380"/>
      <c r="AG901" s="380"/>
    </row>
    <row r="902" spans="1:33" ht="15.75" customHeight="1" x14ac:dyDescent="0.3">
      <c r="A902" s="46"/>
      <c r="B902" s="379"/>
      <c r="C902" s="380"/>
      <c r="AG902" s="380"/>
    </row>
    <row r="903" spans="1:33" ht="15.75" customHeight="1" x14ac:dyDescent="0.3">
      <c r="A903" s="46"/>
      <c r="B903" s="379"/>
      <c r="C903" s="380"/>
      <c r="AG903" s="380"/>
    </row>
    <row r="904" spans="1:33" ht="15.75" customHeight="1" x14ac:dyDescent="0.3">
      <c r="A904" s="46"/>
      <c r="B904" s="379"/>
      <c r="C904" s="380"/>
      <c r="AG904" s="380"/>
    </row>
    <row r="905" spans="1:33" ht="15.75" customHeight="1" x14ac:dyDescent="0.3">
      <c r="A905" s="46"/>
      <c r="B905" s="379"/>
      <c r="C905" s="380"/>
      <c r="AG905" s="380"/>
    </row>
    <row r="906" spans="1:33" ht="15.75" customHeight="1" x14ac:dyDescent="0.3">
      <c r="A906" s="46"/>
      <c r="B906" s="379"/>
      <c r="C906" s="380"/>
      <c r="AG906" s="380"/>
    </row>
    <row r="907" spans="1:33" ht="15.75" customHeight="1" x14ac:dyDescent="0.3">
      <c r="A907" s="46"/>
      <c r="B907" s="379"/>
      <c r="C907" s="380"/>
      <c r="AG907" s="380"/>
    </row>
    <row r="908" spans="1:33" ht="15.75" customHeight="1" x14ac:dyDescent="0.3">
      <c r="A908" s="46"/>
      <c r="B908" s="379"/>
      <c r="C908" s="380"/>
      <c r="AG908" s="380"/>
    </row>
    <row r="909" spans="1:33" ht="15.75" customHeight="1" x14ac:dyDescent="0.3">
      <c r="A909" s="46"/>
      <c r="B909" s="379"/>
      <c r="C909" s="380"/>
      <c r="AG909" s="380"/>
    </row>
    <row r="910" spans="1:33" ht="15.75" customHeight="1" x14ac:dyDescent="0.3">
      <c r="A910" s="46"/>
      <c r="B910" s="379"/>
      <c r="C910" s="380"/>
      <c r="AG910" s="380"/>
    </row>
    <row r="911" spans="1:33" ht="15.75" customHeight="1" x14ac:dyDescent="0.3">
      <c r="A911" s="46"/>
      <c r="B911" s="379"/>
      <c r="C911" s="380"/>
      <c r="AG911" s="380"/>
    </row>
    <row r="912" spans="1:33" ht="15.75" customHeight="1" x14ac:dyDescent="0.3">
      <c r="A912" s="46"/>
      <c r="B912" s="379"/>
      <c r="C912" s="380"/>
      <c r="AG912" s="380"/>
    </row>
    <row r="913" spans="1:33" ht="15.75" customHeight="1" x14ac:dyDescent="0.3">
      <c r="A913" s="46"/>
      <c r="B913" s="379"/>
      <c r="C913" s="380"/>
      <c r="AG913" s="380"/>
    </row>
    <row r="914" spans="1:33" ht="15.75" customHeight="1" x14ac:dyDescent="0.3">
      <c r="A914" s="46"/>
      <c r="B914" s="379"/>
      <c r="C914" s="380"/>
      <c r="AG914" s="380"/>
    </row>
    <row r="915" spans="1:33" ht="15.75" customHeight="1" x14ac:dyDescent="0.3">
      <c r="A915" s="46"/>
      <c r="B915" s="379"/>
      <c r="C915" s="380"/>
      <c r="AG915" s="380"/>
    </row>
    <row r="916" spans="1:33" ht="15.75" customHeight="1" x14ac:dyDescent="0.3">
      <c r="A916" s="46"/>
      <c r="B916" s="379"/>
      <c r="C916" s="380"/>
      <c r="AG916" s="380"/>
    </row>
    <row r="917" spans="1:33" ht="15.75" customHeight="1" x14ac:dyDescent="0.3">
      <c r="A917" s="46"/>
      <c r="B917" s="379"/>
      <c r="C917" s="380"/>
      <c r="AG917" s="380"/>
    </row>
    <row r="918" spans="1:33" ht="15.75" customHeight="1" x14ac:dyDescent="0.3">
      <c r="A918" s="46"/>
      <c r="B918" s="379"/>
      <c r="C918" s="380"/>
      <c r="AG918" s="380"/>
    </row>
    <row r="919" spans="1:33" ht="15.75" customHeight="1" x14ac:dyDescent="0.3">
      <c r="A919" s="46"/>
      <c r="B919" s="379"/>
      <c r="C919" s="380"/>
      <c r="AG919" s="380"/>
    </row>
    <row r="920" spans="1:33" ht="15.75" customHeight="1" x14ac:dyDescent="0.3">
      <c r="A920" s="46"/>
      <c r="B920" s="379"/>
      <c r="C920" s="380"/>
      <c r="AG920" s="380"/>
    </row>
    <row r="921" spans="1:33" ht="15.75" customHeight="1" x14ac:dyDescent="0.3">
      <c r="A921" s="46"/>
      <c r="B921" s="379"/>
      <c r="C921" s="380"/>
      <c r="AG921" s="380"/>
    </row>
    <row r="922" spans="1:33" ht="15.75" customHeight="1" x14ac:dyDescent="0.3">
      <c r="A922" s="46"/>
      <c r="B922" s="379"/>
      <c r="C922" s="380"/>
      <c r="AG922" s="380"/>
    </row>
    <row r="923" spans="1:33" ht="15.75" customHeight="1" x14ac:dyDescent="0.3">
      <c r="A923" s="46"/>
      <c r="B923" s="379"/>
      <c r="C923" s="380"/>
      <c r="AG923" s="380"/>
    </row>
    <row r="924" spans="1:33" ht="15.75" customHeight="1" x14ac:dyDescent="0.3">
      <c r="A924" s="46"/>
      <c r="B924" s="379"/>
      <c r="C924" s="380"/>
      <c r="AG924" s="380"/>
    </row>
    <row r="925" spans="1:33" ht="15.75" customHeight="1" x14ac:dyDescent="0.3">
      <c r="A925" s="46"/>
      <c r="B925" s="379"/>
      <c r="C925" s="380"/>
      <c r="AG925" s="380"/>
    </row>
    <row r="926" spans="1:33" ht="15.75" customHeight="1" x14ac:dyDescent="0.3">
      <c r="A926" s="46"/>
      <c r="B926" s="379"/>
      <c r="C926" s="380"/>
      <c r="AG926" s="380"/>
    </row>
    <row r="927" spans="1:33" ht="15.75" customHeight="1" x14ac:dyDescent="0.3">
      <c r="A927" s="46"/>
      <c r="B927" s="379"/>
      <c r="C927" s="380"/>
      <c r="AG927" s="380"/>
    </row>
    <row r="928" spans="1:33" ht="15.75" customHeight="1" x14ac:dyDescent="0.3">
      <c r="A928" s="46"/>
      <c r="B928" s="379"/>
      <c r="C928" s="380"/>
      <c r="AG928" s="380"/>
    </row>
    <row r="929" spans="1:33" ht="15.75" customHeight="1" x14ac:dyDescent="0.3">
      <c r="A929" s="46"/>
      <c r="B929" s="379"/>
      <c r="C929" s="380"/>
      <c r="AG929" s="380"/>
    </row>
    <row r="930" spans="1:33" ht="15.75" customHeight="1" x14ac:dyDescent="0.3">
      <c r="A930" s="46"/>
      <c r="B930" s="379"/>
      <c r="C930" s="380"/>
      <c r="AG930" s="380"/>
    </row>
    <row r="931" spans="1:33" ht="15.75" customHeight="1" x14ac:dyDescent="0.3">
      <c r="A931" s="46"/>
      <c r="B931" s="379"/>
      <c r="C931" s="380"/>
      <c r="AG931" s="380"/>
    </row>
    <row r="932" spans="1:33" ht="15.75" customHeight="1" x14ac:dyDescent="0.3">
      <c r="A932" s="46"/>
      <c r="B932" s="379"/>
      <c r="C932" s="380"/>
      <c r="AG932" s="380"/>
    </row>
    <row r="933" spans="1:33" ht="15.75" customHeight="1" x14ac:dyDescent="0.3">
      <c r="A933" s="46"/>
      <c r="B933" s="379"/>
      <c r="C933" s="380"/>
      <c r="AG933" s="380"/>
    </row>
    <row r="934" spans="1:33" ht="15.75" customHeight="1" x14ac:dyDescent="0.3">
      <c r="A934" s="46"/>
      <c r="B934" s="379"/>
      <c r="C934" s="380"/>
      <c r="AG934" s="380"/>
    </row>
    <row r="935" spans="1:33" ht="15.75" customHeight="1" x14ac:dyDescent="0.3">
      <c r="A935" s="46"/>
      <c r="B935" s="379"/>
      <c r="C935" s="380"/>
      <c r="AG935" s="380"/>
    </row>
    <row r="936" spans="1:33" ht="15.75" customHeight="1" x14ac:dyDescent="0.3">
      <c r="A936" s="46"/>
      <c r="B936" s="379"/>
      <c r="C936" s="380"/>
      <c r="AG936" s="380"/>
    </row>
    <row r="937" spans="1:33" ht="15.75" customHeight="1" x14ac:dyDescent="0.3">
      <c r="A937" s="46"/>
      <c r="B937" s="379"/>
      <c r="C937" s="380"/>
      <c r="AG937" s="380"/>
    </row>
    <row r="938" spans="1:33" ht="15.75" customHeight="1" x14ac:dyDescent="0.3">
      <c r="A938" s="46"/>
      <c r="B938" s="379"/>
      <c r="C938" s="380"/>
      <c r="AG938" s="380"/>
    </row>
    <row r="939" spans="1:33" ht="15.75" customHeight="1" x14ac:dyDescent="0.3">
      <c r="A939" s="46"/>
      <c r="B939" s="379"/>
      <c r="C939" s="380"/>
      <c r="AG939" s="380"/>
    </row>
    <row r="940" spans="1:33" ht="15.75" customHeight="1" x14ac:dyDescent="0.3">
      <c r="A940" s="46"/>
      <c r="B940" s="379"/>
      <c r="C940" s="380"/>
      <c r="AG940" s="380"/>
    </row>
    <row r="941" spans="1:33" ht="15.75" customHeight="1" x14ac:dyDescent="0.3">
      <c r="A941" s="46"/>
      <c r="B941" s="379"/>
      <c r="C941" s="380"/>
      <c r="AG941" s="380"/>
    </row>
    <row r="942" spans="1:33" ht="15.75" customHeight="1" x14ac:dyDescent="0.3">
      <c r="A942" s="46"/>
      <c r="B942" s="379"/>
      <c r="C942" s="380"/>
      <c r="AG942" s="380"/>
    </row>
    <row r="943" spans="1:33" ht="15.75" customHeight="1" x14ac:dyDescent="0.3">
      <c r="A943" s="46"/>
      <c r="B943" s="379"/>
      <c r="C943" s="380"/>
      <c r="AG943" s="380"/>
    </row>
    <row r="944" spans="1:33" ht="15.75" customHeight="1" x14ac:dyDescent="0.3">
      <c r="A944" s="46"/>
      <c r="B944" s="379"/>
      <c r="C944" s="380"/>
      <c r="AG944" s="380"/>
    </row>
    <row r="945" spans="1:33" ht="15.75" customHeight="1" x14ac:dyDescent="0.3">
      <c r="A945" s="46"/>
      <c r="B945" s="379"/>
      <c r="C945" s="380"/>
      <c r="AG945" s="380"/>
    </row>
    <row r="946" spans="1:33" ht="15.75" customHeight="1" x14ac:dyDescent="0.3">
      <c r="A946" s="46"/>
      <c r="B946" s="379"/>
      <c r="C946" s="380"/>
      <c r="AG946" s="380"/>
    </row>
    <row r="947" spans="1:33" ht="15.75" customHeight="1" x14ac:dyDescent="0.3">
      <c r="A947" s="46"/>
      <c r="B947" s="379"/>
      <c r="C947" s="380"/>
      <c r="AG947" s="380"/>
    </row>
    <row r="948" spans="1:33" ht="15.75" customHeight="1" x14ac:dyDescent="0.3">
      <c r="A948" s="46"/>
      <c r="B948" s="379"/>
      <c r="C948" s="380"/>
      <c r="AG948" s="380"/>
    </row>
    <row r="949" spans="1:33" ht="15.75" customHeight="1" x14ac:dyDescent="0.3">
      <c r="A949" s="46"/>
      <c r="B949" s="379"/>
      <c r="C949" s="380"/>
      <c r="AG949" s="380"/>
    </row>
    <row r="950" spans="1:33" ht="15.75" customHeight="1" x14ac:dyDescent="0.3">
      <c r="A950" s="46"/>
      <c r="B950" s="379"/>
      <c r="C950" s="380"/>
      <c r="AG950" s="380"/>
    </row>
    <row r="951" spans="1:33" ht="15.75" customHeight="1" x14ac:dyDescent="0.3">
      <c r="A951" s="46"/>
      <c r="B951" s="379"/>
      <c r="C951" s="380"/>
      <c r="AG951" s="380"/>
    </row>
    <row r="952" spans="1:33" ht="15.75" customHeight="1" x14ac:dyDescent="0.3">
      <c r="A952" s="46"/>
      <c r="B952" s="379"/>
      <c r="C952" s="380"/>
      <c r="AG952" s="380"/>
    </row>
    <row r="953" spans="1:33" ht="15.75" customHeight="1" x14ac:dyDescent="0.3">
      <c r="A953" s="46"/>
      <c r="B953" s="379"/>
      <c r="C953" s="380"/>
      <c r="AG953" s="380"/>
    </row>
    <row r="954" spans="1:33" ht="15.75" customHeight="1" x14ac:dyDescent="0.3">
      <c r="A954" s="46"/>
      <c r="B954" s="379"/>
      <c r="C954" s="380"/>
      <c r="AG954" s="380"/>
    </row>
    <row r="955" spans="1:33" ht="15.75" customHeight="1" x14ac:dyDescent="0.3">
      <c r="A955" s="46"/>
      <c r="B955" s="379"/>
      <c r="C955" s="380"/>
      <c r="AG955" s="380"/>
    </row>
    <row r="956" spans="1:33" ht="15.75" customHeight="1" x14ac:dyDescent="0.3">
      <c r="A956" s="46"/>
      <c r="B956" s="379"/>
      <c r="C956" s="380"/>
      <c r="AG956" s="380"/>
    </row>
    <row r="957" spans="1:33" ht="15.75" customHeight="1" x14ac:dyDescent="0.3">
      <c r="A957" s="46"/>
      <c r="B957" s="379"/>
      <c r="C957" s="380"/>
      <c r="AG957" s="380"/>
    </row>
    <row r="958" spans="1:33" ht="15.75" customHeight="1" x14ac:dyDescent="0.3">
      <c r="A958" s="46"/>
      <c r="B958" s="379"/>
      <c r="C958" s="380"/>
      <c r="AG958" s="380"/>
    </row>
    <row r="959" spans="1:33" ht="15.75" customHeight="1" x14ac:dyDescent="0.3">
      <c r="A959" s="46"/>
      <c r="B959" s="379"/>
      <c r="C959" s="380"/>
      <c r="AG959" s="380"/>
    </row>
    <row r="960" spans="1:33" ht="15.75" customHeight="1" x14ac:dyDescent="0.3">
      <c r="A960" s="46"/>
      <c r="B960" s="379"/>
      <c r="C960" s="380"/>
      <c r="AG960" s="380"/>
    </row>
    <row r="961" spans="1:33" ht="15.75" customHeight="1" x14ac:dyDescent="0.3">
      <c r="A961" s="46"/>
      <c r="B961" s="379"/>
      <c r="C961" s="380"/>
      <c r="AG961" s="380"/>
    </row>
    <row r="962" spans="1:33" ht="15.75" customHeight="1" x14ac:dyDescent="0.3">
      <c r="A962" s="46"/>
      <c r="B962" s="379"/>
      <c r="C962" s="380"/>
      <c r="AG962" s="380"/>
    </row>
    <row r="963" spans="1:33" ht="15.75" customHeight="1" x14ac:dyDescent="0.3">
      <c r="A963" s="46"/>
      <c r="B963" s="379"/>
      <c r="C963" s="380"/>
      <c r="AG963" s="380"/>
    </row>
    <row r="964" spans="1:33" ht="15.75" customHeight="1" x14ac:dyDescent="0.3">
      <c r="A964" s="46"/>
      <c r="B964" s="379"/>
      <c r="C964" s="380"/>
      <c r="AG964" s="380"/>
    </row>
    <row r="965" spans="1:33" ht="15.75" customHeight="1" x14ac:dyDescent="0.3">
      <c r="A965" s="46"/>
      <c r="B965" s="379"/>
      <c r="C965" s="380"/>
      <c r="AG965" s="380"/>
    </row>
    <row r="966" spans="1:33" ht="15.75" customHeight="1" x14ac:dyDescent="0.3">
      <c r="A966" s="46"/>
      <c r="B966" s="379"/>
      <c r="C966" s="380"/>
      <c r="AG966" s="380"/>
    </row>
    <row r="967" spans="1:33" ht="15.75" customHeight="1" x14ac:dyDescent="0.3">
      <c r="A967" s="46"/>
      <c r="B967" s="379"/>
      <c r="C967" s="380"/>
      <c r="AG967" s="380"/>
    </row>
    <row r="968" spans="1:33" ht="15.75" customHeight="1" x14ac:dyDescent="0.3">
      <c r="A968" s="46"/>
      <c r="B968" s="379"/>
      <c r="C968" s="380"/>
      <c r="AG968" s="380"/>
    </row>
    <row r="969" spans="1:33" ht="15.75" customHeight="1" x14ac:dyDescent="0.3">
      <c r="A969" s="46"/>
      <c r="B969" s="379"/>
      <c r="C969" s="380"/>
      <c r="AG969" s="380"/>
    </row>
    <row r="970" spans="1:33" ht="15.75" customHeight="1" x14ac:dyDescent="0.3">
      <c r="A970" s="46"/>
      <c r="B970" s="379"/>
      <c r="C970" s="380"/>
      <c r="AG970" s="380"/>
    </row>
    <row r="971" spans="1:33" ht="15.75" customHeight="1" x14ac:dyDescent="0.3">
      <c r="A971" s="46"/>
      <c r="B971" s="379"/>
      <c r="C971" s="380"/>
      <c r="AG971" s="380"/>
    </row>
    <row r="972" spans="1:33" ht="15.75" customHeight="1" x14ac:dyDescent="0.3">
      <c r="A972" s="46"/>
      <c r="B972" s="379"/>
      <c r="C972" s="380"/>
      <c r="AG972" s="380"/>
    </row>
    <row r="973" spans="1:33" ht="15.75" customHeight="1" x14ac:dyDescent="0.3">
      <c r="A973" s="46"/>
      <c r="B973" s="379"/>
      <c r="C973" s="380"/>
      <c r="AG973" s="380"/>
    </row>
    <row r="974" spans="1:33" ht="15.75" customHeight="1" x14ac:dyDescent="0.3">
      <c r="A974" s="46"/>
      <c r="B974" s="379"/>
      <c r="C974" s="380"/>
      <c r="AG974" s="380"/>
    </row>
    <row r="975" spans="1:33" ht="15.75" customHeight="1" x14ac:dyDescent="0.3">
      <c r="A975" s="46"/>
      <c r="B975" s="379"/>
      <c r="C975" s="380"/>
      <c r="AG975" s="380"/>
    </row>
    <row r="976" spans="1:33" ht="15.75" customHeight="1" x14ac:dyDescent="0.3">
      <c r="A976" s="46"/>
      <c r="B976" s="379"/>
      <c r="C976" s="380"/>
      <c r="AG976" s="380"/>
    </row>
    <row r="977" spans="1:33" ht="15.75" customHeight="1" x14ac:dyDescent="0.3">
      <c r="A977" s="46"/>
      <c r="B977" s="379"/>
      <c r="C977" s="380"/>
      <c r="AG977" s="380"/>
    </row>
    <row r="978" spans="1:33" ht="15.75" customHeight="1" x14ac:dyDescent="0.3">
      <c r="A978" s="46"/>
      <c r="B978" s="379"/>
      <c r="C978" s="380"/>
      <c r="AG978" s="380"/>
    </row>
    <row r="979" spans="1:33" ht="15.75" customHeight="1" x14ac:dyDescent="0.3">
      <c r="A979" s="46"/>
      <c r="B979" s="379"/>
      <c r="C979" s="380"/>
      <c r="AG979" s="380"/>
    </row>
    <row r="980" spans="1:33" ht="15.75" customHeight="1" x14ac:dyDescent="0.3">
      <c r="A980" s="46"/>
      <c r="B980" s="379"/>
      <c r="C980" s="380"/>
      <c r="AG980" s="380"/>
    </row>
    <row r="981" spans="1:33" ht="15.75" customHeight="1" x14ac:dyDescent="0.3">
      <c r="A981" s="46"/>
      <c r="B981" s="379"/>
      <c r="C981" s="380"/>
      <c r="AG981" s="380"/>
    </row>
    <row r="982" spans="1:33" ht="15.75" customHeight="1" x14ac:dyDescent="0.3">
      <c r="A982" s="46"/>
      <c r="B982" s="379"/>
      <c r="C982" s="380"/>
      <c r="AG982" s="380"/>
    </row>
    <row r="983" spans="1:33" ht="15.75" customHeight="1" x14ac:dyDescent="0.3">
      <c r="A983" s="46"/>
      <c r="B983" s="379"/>
      <c r="C983" s="380"/>
      <c r="AG983" s="380"/>
    </row>
    <row r="984" spans="1:33" ht="15.75" customHeight="1" x14ac:dyDescent="0.3">
      <c r="A984" s="46"/>
      <c r="B984" s="379"/>
      <c r="C984" s="380"/>
      <c r="AG984" s="380"/>
    </row>
    <row r="985" spans="1:33" ht="15.75" customHeight="1" x14ac:dyDescent="0.3">
      <c r="A985" s="46"/>
      <c r="B985" s="379"/>
      <c r="C985" s="380"/>
      <c r="AG985" s="380"/>
    </row>
    <row r="986" spans="1:33" ht="15.75" customHeight="1" x14ac:dyDescent="0.3">
      <c r="A986" s="46"/>
      <c r="B986" s="379"/>
      <c r="C986" s="380"/>
      <c r="AG986" s="380"/>
    </row>
    <row r="987" spans="1:33" ht="15.75" customHeight="1" x14ac:dyDescent="0.3">
      <c r="A987" s="46"/>
      <c r="B987" s="379"/>
      <c r="C987" s="380"/>
      <c r="AG987" s="380"/>
    </row>
    <row r="988" spans="1:33" ht="15.75" customHeight="1" x14ac:dyDescent="0.3">
      <c r="A988" s="46"/>
      <c r="B988" s="379"/>
      <c r="C988" s="380"/>
      <c r="AG988" s="380"/>
    </row>
    <row r="989" spans="1:33" ht="15.75" customHeight="1" x14ac:dyDescent="0.3">
      <c r="A989" s="46"/>
      <c r="B989" s="379"/>
      <c r="C989" s="380"/>
      <c r="AG989" s="380"/>
    </row>
    <row r="990" spans="1:33" ht="15.75" customHeight="1" x14ac:dyDescent="0.3">
      <c r="A990" s="46"/>
      <c r="B990" s="379"/>
      <c r="C990" s="380"/>
      <c r="AG990" s="380"/>
    </row>
    <row r="991" spans="1:33" ht="15.75" customHeight="1" x14ac:dyDescent="0.3">
      <c r="A991" s="46"/>
      <c r="B991" s="379"/>
      <c r="C991" s="380"/>
      <c r="AG991" s="380"/>
    </row>
    <row r="992" spans="1:33" ht="15.75" customHeight="1" x14ac:dyDescent="0.3">
      <c r="A992" s="46"/>
      <c r="B992" s="379"/>
      <c r="C992" s="380"/>
      <c r="AG992" s="380"/>
    </row>
    <row r="993" spans="1:33" ht="15.75" customHeight="1" x14ac:dyDescent="0.3">
      <c r="A993" s="46"/>
      <c r="B993" s="379"/>
      <c r="C993" s="380"/>
      <c r="AG993" s="380"/>
    </row>
    <row r="994" spans="1:33" ht="15.75" customHeight="1" x14ac:dyDescent="0.3">
      <c r="A994" s="46"/>
      <c r="B994" s="379"/>
      <c r="C994" s="380"/>
      <c r="AG994" s="380"/>
    </row>
    <row r="995" spans="1:33" ht="15.75" customHeight="1" x14ac:dyDescent="0.3">
      <c r="A995" s="46"/>
      <c r="B995" s="379"/>
      <c r="C995" s="380"/>
      <c r="AG995" s="380"/>
    </row>
    <row r="996" spans="1:33" ht="15.75" customHeight="1" x14ac:dyDescent="0.3">
      <c r="A996" s="46"/>
      <c r="B996" s="379"/>
      <c r="C996" s="380"/>
      <c r="AG996" s="380"/>
    </row>
    <row r="997" spans="1:33" ht="15.75" customHeight="1" x14ac:dyDescent="0.3">
      <c r="A997" s="46"/>
      <c r="B997" s="379"/>
      <c r="C997" s="380"/>
      <c r="AG997" s="380"/>
    </row>
    <row r="998" spans="1:33" ht="15.75" customHeight="1" x14ac:dyDescent="0.3">
      <c r="A998" s="46"/>
      <c r="B998" s="379"/>
      <c r="C998" s="380"/>
      <c r="AG998" s="380"/>
    </row>
    <row r="999" spans="1:33" ht="15.75" customHeight="1" x14ac:dyDescent="0.3">
      <c r="A999" s="46"/>
      <c r="B999" s="379"/>
      <c r="C999" s="380"/>
      <c r="H999" s="481"/>
      <c r="I999" s="481"/>
      <c r="J999" s="481"/>
      <c r="K999" s="481"/>
      <c r="L999" s="481"/>
      <c r="M999" s="481"/>
      <c r="N999" s="481"/>
      <c r="O999" s="481"/>
      <c r="P999" s="481"/>
      <c r="Q999" s="481"/>
      <c r="R999" s="481"/>
      <c r="S999" s="481"/>
      <c r="T999" s="481"/>
      <c r="U999" s="481"/>
      <c r="V999" s="481"/>
      <c r="W999" s="481"/>
      <c r="X999" s="481"/>
      <c r="Y999" s="481"/>
      <c r="Z999" s="481"/>
      <c r="AA999" s="481"/>
      <c r="AG999" s="380"/>
    </row>
    <row r="1000" spans="1:33" ht="15.75" customHeight="1" x14ac:dyDescent="0.3">
      <c r="A1000" s="46"/>
      <c r="B1000" s="379"/>
      <c r="C1000" s="380"/>
      <c r="H1000" s="481"/>
      <c r="I1000" s="481"/>
      <c r="J1000" s="481"/>
      <c r="K1000" s="481"/>
      <c r="L1000" s="481"/>
      <c r="M1000" s="481"/>
      <c r="N1000" s="481"/>
      <c r="O1000" s="481"/>
      <c r="P1000" s="481"/>
      <c r="Q1000" s="481"/>
      <c r="R1000" s="481"/>
      <c r="S1000" s="481"/>
      <c r="T1000" s="481"/>
      <c r="U1000" s="481"/>
      <c r="V1000" s="481"/>
      <c r="W1000" s="481"/>
      <c r="X1000" s="481"/>
      <c r="Y1000" s="481"/>
      <c r="Z1000" s="481"/>
      <c r="AA1000" s="481"/>
      <c r="AG1000" s="380"/>
    </row>
    <row r="1001" spans="1:33" ht="15.75" customHeight="1" x14ac:dyDescent="0.3">
      <c r="A1001" s="46"/>
      <c r="B1001" s="379"/>
      <c r="C1001" s="380"/>
      <c r="H1001" s="482"/>
      <c r="I1001" s="483"/>
      <c r="J1001" s="484"/>
      <c r="K1001" s="485"/>
      <c r="L1001" s="485"/>
      <c r="M1001" s="485"/>
      <c r="N1001" s="485"/>
      <c r="O1001" s="481"/>
      <c r="P1001" s="481"/>
      <c r="Q1001" s="481"/>
      <c r="R1001" s="481"/>
      <c r="S1001" s="481"/>
      <c r="T1001" s="481"/>
      <c r="U1001" s="481"/>
      <c r="V1001" s="481"/>
      <c r="W1001" s="481"/>
      <c r="X1001" s="481"/>
      <c r="Y1001" s="481"/>
      <c r="Z1001" s="481"/>
      <c r="AA1001" s="481"/>
      <c r="AG1001" s="380"/>
    </row>
    <row r="1002" spans="1:33" ht="15.75" customHeight="1" x14ac:dyDescent="0.3">
      <c r="A1002" s="46"/>
      <c r="B1002" s="379"/>
      <c r="C1002" s="380"/>
      <c r="H1002" s="482"/>
      <c r="I1002" s="483"/>
      <c r="J1002" s="484"/>
      <c r="K1002" s="486"/>
      <c r="L1002" s="485"/>
      <c r="M1002" s="485"/>
      <c r="N1002" s="485"/>
      <c r="O1002" s="481"/>
      <c r="P1002" s="481"/>
      <c r="Q1002" s="481"/>
      <c r="R1002" s="481"/>
      <c r="S1002" s="481"/>
      <c r="T1002" s="481"/>
      <c r="U1002" s="481"/>
      <c r="V1002" s="481"/>
      <c r="W1002" s="481"/>
      <c r="X1002" s="481"/>
      <c r="Y1002" s="481"/>
      <c r="Z1002" s="481"/>
      <c r="AA1002" s="481"/>
      <c r="AG1002" s="380"/>
    </row>
    <row r="1003" spans="1:33" ht="15.75" customHeight="1" x14ac:dyDescent="0.3">
      <c r="A1003" s="46"/>
      <c r="B1003" s="379"/>
      <c r="C1003" s="380"/>
      <c r="H1003" s="482"/>
      <c r="I1003" s="483"/>
      <c r="J1003" s="484"/>
      <c r="K1003" s="485"/>
      <c r="L1003" s="485"/>
      <c r="M1003" s="485"/>
      <c r="N1003" s="485"/>
      <c r="O1003" s="481"/>
      <c r="P1003" s="481"/>
      <c r="Q1003" s="481"/>
      <c r="R1003" s="481"/>
      <c r="S1003" s="481"/>
      <c r="T1003" s="481"/>
      <c r="U1003" s="481"/>
      <c r="V1003" s="481"/>
      <c r="W1003" s="481"/>
      <c r="X1003" s="481"/>
      <c r="Y1003" s="481"/>
      <c r="Z1003" s="481"/>
      <c r="AA1003" s="481"/>
      <c r="AG1003" s="380"/>
    </row>
    <row r="1004" spans="1:33" ht="15.75" customHeight="1" x14ac:dyDescent="0.3">
      <c r="A1004" s="46"/>
      <c r="B1004" s="379"/>
      <c r="C1004" s="380"/>
      <c r="H1004" s="482"/>
      <c r="I1004" s="483"/>
      <c r="J1004" s="484"/>
      <c r="K1004" s="485"/>
      <c r="L1004" s="485"/>
      <c r="M1004" s="485"/>
      <c r="N1004" s="485"/>
      <c r="O1004" s="481"/>
      <c r="P1004" s="481"/>
      <c r="Q1004" s="481"/>
      <c r="R1004" s="481"/>
      <c r="S1004" s="481"/>
      <c r="T1004" s="481"/>
      <c r="U1004" s="481"/>
      <c r="V1004" s="481"/>
      <c r="W1004" s="481"/>
      <c r="X1004" s="481"/>
      <c r="Y1004" s="481"/>
      <c r="Z1004" s="481"/>
      <c r="AA1004" s="481"/>
      <c r="AG1004" s="380"/>
    </row>
    <row r="1005" spans="1:33" ht="15.75" customHeight="1" x14ac:dyDescent="0.3">
      <c r="A1005" s="46"/>
      <c r="B1005" s="379"/>
      <c r="C1005" s="380"/>
      <c r="H1005" s="482"/>
      <c r="I1005" s="487"/>
      <c r="J1005" s="484"/>
      <c r="K1005" s="485"/>
      <c r="L1005" s="485"/>
      <c r="M1005" s="485"/>
      <c r="N1005" s="485"/>
      <c r="O1005" s="481"/>
      <c r="P1005" s="481"/>
      <c r="Q1005" s="481"/>
      <c r="R1005" s="481"/>
      <c r="S1005" s="481"/>
      <c r="T1005" s="481"/>
      <c r="U1005" s="481"/>
      <c r="V1005" s="481"/>
      <c r="W1005" s="481"/>
      <c r="X1005" s="481"/>
      <c r="Y1005" s="481"/>
      <c r="Z1005" s="481"/>
      <c r="AA1005" s="481"/>
      <c r="AG1005" s="380"/>
    </row>
    <row r="1006" spans="1:33" ht="15.75" customHeight="1" x14ac:dyDescent="0.3">
      <c r="A1006" s="46"/>
      <c r="B1006" s="379"/>
      <c r="C1006" s="380"/>
      <c r="H1006" s="482"/>
      <c r="I1006" s="483"/>
      <c r="J1006" s="484"/>
      <c r="K1006" s="485"/>
      <c r="L1006" s="485"/>
      <c r="M1006" s="485"/>
      <c r="N1006" s="485"/>
      <c r="O1006" s="481"/>
      <c r="P1006" s="481"/>
      <c r="Q1006" s="481"/>
      <c r="R1006" s="481"/>
      <c r="S1006" s="481"/>
      <c r="T1006" s="481"/>
      <c r="U1006" s="481"/>
      <c r="V1006" s="481"/>
      <c r="W1006" s="481"/>
      <c r="X1006" s="481"/>
      <c r="Y1006" s="481"/>
      <c r="Z1006" s="481"/>
      <c r="AA1006" s="481"/>
      <c r="AG1006" s="380"/>
    </row>
    <row r="1007" spans="1:33" ht="15.75" customHeight="1" x14ac:dyDescent="0.3">
      <c r="A1007" s="46"/>
      <c r="B1007" s="379"/>
      <c r="C1007" s="380"/>
      <c r="H1007" s="482"/>
      <c r="I1007" s="483"/>
      <c r="J1007" s="484"/>
      <c r="K1007" s="485"/>
      <c r="L1007" s="485"/>
      <c r="M1007" s="485"/>
      <c r="N1007" s="485"/>
      <c r="O1007" s="481"/>
      <c r="P1007" s="481"/>
      <c r="Q1007" s="481"/>
      <c r="R1007" s="481"/>
      <c r="S1007" s="481"/>
      <c r="T1007" s="481"/>
      <c r="U1007" s="481"/>
      <c r="V1007" s="481"/>
      <c r="W1007" s="481"/>
      <c r="X1007" s="481"/>
      <c r="Y1007" s="481"/>
      <c r="Z1007" s="481"/>
      <c r="AA1007" s="481"/>
      <c r="AG1007" s="380"/>
    </row>
    <row r="1008" spans="1:33" ht="15.75" customHeight="1" x14ac:dyDescent="0.3">
      <c r="A1008" s="46"/>
      <c r="B1008" s="379"/>
      <c r="C1008" s="380"/>
      <c r="H1008" s="482"/>
      <c r="I1008" s="483"/>
      <c r="J1008" s="484"/>
      <c r="K1008" s="485"/>
      <c r="L1008" s="485"/>
      <c r="M1008" s="485"/>
      <c r="N1008" s="485"/>
      <c r="O1008" s="481"/>
      <c r="P1008" s="481"/>
      <c r="Q1008" s="481"/>
      <c r="R1008" s="481"/>
      <c r="S1008" s="481"/>
      <c r="T1008" s="481"/>
      <c r="U1008" s="481"/>
      <c r="V1008" s="481"/>
      <c r="W1008" s="481"/>
      <c r="X1008" s="481"/>
      <c r="Y1008" s="481"/>
      <c r="Z1008" s="481"/>
      <c r="AA1008" s="481"/>
      <c r="AG1008" s="380"/>
    </row>
    <row r="1009" spans="1:33" ht="15.75" customHeight="1" x14ac:dyDescent="0.3">
      <c r="A1009" s="46"/>
      <c r="B1009" s="379"/>
      <c r="C1009" s="380"/>
      <c r="H1009" s="482"/>
      <c r="I1009" s="483"/>
      <c r="J1009" s="484"/>
      <c r="K1009" s="485"/>
      <c r="L1009" s="485"/>
      <c r="M1009" s="485"/>
      <c r="N1009" s="485"/>
      <c r="O1009" s="481"/>
      <c r="P1009" s="481"/>
      <c r="Q1009" s="481"/>
      <c r="R1009" s="481"/>
      <c r="S1009" s="481"/>
      <c r="T1009" s="481"/>
      <c r="U1009" s="481"/>
      <c r="V1009" s="481"/>
      <c r="W1009" s="481"/>
      <c r="X1009" s="481"/>
      <c r="Y1009" s="481"/>
      <c r="Z1009" s="481"/>
      <c r="AA1009" s="481"/>
      <c r="AG1009" s="380"/>
    </row>
    <row r="1010" spans="1:33" ht="15.75" customHeight="1" x14ac:dyDescent="0.3">
      <c r="A1010" s="46"/>
      <c r="B1010" s="379"/>
      <c r="C1010" s="380"/>
      <c r="H1010" s="482"/>
      <c r="I1010" s="483"/>
      <c r="J1010" s="484"/>
      <c r="K1010" s="485"/>
      <c r="L1010" s="485"/>
      <c r="M1010" s="485"/>
      <c r="N1010" s="485"/>
      <c r="O1010" s="481"/>
      <c r="P1010" s="481"/>
      <c r="Q1010" s="481"/>
      <c r="R1010" s="481"/>
      <c r="S1010" s="481"/>
      <c r="T1010" s="481"/>
      <c r="U1010" s="481"/>
      <c r="V1010" s="481"/>
      <c r="W1010" s="481"/>
      <c r="X1010" s="481"/>
      <c r="Y1010" s="481"/>
      <c r="Z1010" s="481"/>
      <c r="AA1010" s="481"/>
      <c r="AG1010" s="380"/>
    </row>
    <row r="1011" spans="1:33" ht="15.75" customHeight="1" x14ac:dyDescent="0.3">
      <c r="A1011" s="46"/>
      <c r="B1011" s="379"/>
      <c r="C1011" s="380"/>
      <c r="H1011" s="482"/>
      <c r="I1011" s="483"/>
      <c r="J1011" s="484"/>
      <c r="K1011" s="485"/>
      <c r="L1011" s="485"/>
      <c r="M1011" s="485"/>
      <c r="N1011" s="485"/>
      <c r="O1011" s="481"/>
      <c r="P1011" s="481"/>
      <c r="Q1011" s="481"/>
      <c r="R1011" s="481"/>
      <c r="S1011" s="481"/>
      <c r="T1011" s="481"/>
      <c r="U1011" s="481"/>
      <c r="V1011" s="481"/>
      <c r="W1011" s="481"/>
      <c r="X1011" s="481"/>
      <c r="Y1011" s="481"/>
      <c r="Z1011" s="481"/>
      <c r="AA1011" s="481"/>
      <c r="AG1011" s="380"/>
    </row>
    <row r="1012" spans="1:33" ht="15.75" customHeight="1" x14ac:dyDescent="0.3">
      <c r="A1012" s="46"/>
      <c r="B1012" s="379"/>
      <c r="C1012" s="380"/>
      <c r="H1012" s="481"/>
      <c r="I1012" s="481"/>
      <c r="J1012" s="481"/>
      <c r="K1012" s="481"/>
      <c r="L1012" s="481"/>
      <c r="M1012" s="481"/>
      <c r="N1012" s="481"/>
      <c r="O1012" s="481"/>
      <c r="P1012" s="481"/>
      <c r="Q1012" s="481"/>
      <c r="R1012" s="481"/>
      <c r="S1012" s="481"/>
      <c r="T1012" s="481"/>
      <c r="U1012" s="481"/>
      <c r="V1012" s="481"/>
      <c r="W1012" s="481"/>
      <c r="X1012" s="481"/>
      <c r="Y1012" s="481"/>
      <c r="Z1012" s="481"/>
      <c r="AA1012" s="481"/>
      <c r="AG1012" s="380"/>
    </row>
    <row r="1013" spans="1:33" ht="15.75" customHeight="1" x14ac:dyDescent="0.3">
      <c r="A1013" s="46"/>
      <c r="B1013" s="379"/>
      <c r="C1013" s="380"/>
      <c r="H1013" s="481"/>
      <c r="I1013" s="481"/>
      <c r="J1013" s="481"/>
      <c r="K1013" s="481"/>
      <c r="L1013" s="481"/>
      <c r="M1013" s="481"/>
      <c r="N1013" s="481"/>
      <c r="O1013" s="481"/>
      <c r="P1013" s="481"/>
      <c r="Q1013" s="481"/>
      <c r="R1013" s="481"/>
      <c r="S1013" s="481"/>
      <c r="T1013" s="481"/>
      <c r="U1013" s="481"/>
      <c r="V1013" s="481"/>
      <c r="W1013" s="481"/>
      <c r="X1013" s="481"/>
      <c r="Y1013" s="481"/>
      <c r="Z1013" s="481"/>
      <c r="AA1013" s="481"/>
      <c r="AG1013" s="380"/>
    </row>
    <row r="1014" spans="1:33" ht="15.75" customHeight="1" x14ac:dyDescent="0.3">
      <c r="A1014" s="46"/>
      <c r="B1014" s="379"/>
      <c r="C1014" s="380"/>
      <c r="H1014" s="481"/>
      <c r="I1014" s="481"/>
      <c r="J1014" s="481"/>
      <c r="K1014" s="481"/>
      <c r="L1014" s="481"/>
      <c r="M1014" s="481"/>
      <c r="N1014" s="481"/>
      <c r="O1014" s="481"/>
      <c r="P1014" s="481"/>
      <c r="Q1014" s="481"/>
      <c r="R1014" s="481"/>
      <c r="S1014" s="481"/>
      <c r="T1014" s="481"/>
      <c r="U1014" s="481"/>
      <c r="V1014" s="481"/>
      <c r="W1014" s="481"/>
      <c r="X1014" s="481"/>
      <c r="Y1014" s="481"/>
      <c r="Z1014" s="481"/>
      <c r="AA1014" s="481"/>
      <c r="AG1014" s="380"/>
    </row>
    <row r="1015" spans="1:33" ht="15.75" customHeight="1" x14ac:dyDescent="0.3">
      <c r="A1015" s="46"/>
      <c r="B1015" s="379"/>
      <c r="C1015" s="380"/>
      <c r="H1015" s="481"/>
      <c r="I1015" s="481"/>
      <c r="J1015" s="481"/>
      <c r="K1015" s="481"/>
      <c r="L1015" s="481"/>
      <c r="M1015" s="481"/>
      <c r="N1015" s="481"/>
      <c r="O1015" s="481"/>
      <c r="P1015" s="481"/>
      <c r="Q1015" s="481"/>
      <c r="R1015" s="481"/>
      <c r="S1015" s="481"/>
      <c r="T1015" s="481"/>
      <c r="U1015" s="481"/>
      <c r="V1015" s="481"/>
      <c r="W1015" s="481"/>
      <c r="X1015" s="481"/>
      <c r="Y1015" s="481"/>
      <c r="Z1015" s="481"/>
      <c r="AA1015" s="481"/>
      <c r="AG1015" s="380"/>
    </row>
    <row r="1016" spans="1:33" ht="15.75" customHeight="1" x14ac:dyDescent="0.3">
      <c r="A1016" s="46"/>
      <c r="B1016" s="379"/>
      <c r="C1016" s="380"/>
      <c r="H1016" s="481"/>
      <c r="I1016" s="481"/>
      <c r="J1016" s="481"/>
      <c r="K1016" s="481"/>
      <c r="L1016" s="481"/>
      <c r="M1016" s="481"/>
      <c r="N1016" s="481"/>
      <c r="O1016" s="481"/>
      <c r="P1016" s="481"/>
      <c r="Q1016" s="481"/>
      <c r="R1016" s="481"/>
      <c r="S1016" s="481"/>
      <c r="T1016" s="481"/>
      <c r="U1016" s="481"/>
      <c r="V1016" s="481"/>
      <c r="W1016" s="481"/>
      <c r="X1016" s="481"/>
      <c r="Y1016" s="481"/>
      <c r="Z1016" s="481"/>
      <c r="AA1016" s="481"/>
      <c r="AG1016" s="380"/>
    </row>
    <row r="1017" spans="1:33" ht="15.75" customHeight="1" x14ac:dyDescent="0.3">
      <c r="A1017" s="46"/>
      <c r="B1017" s="379"/>
      <c r="C1017" s="380"/>
      <c r="H1017" s="481"/>
      <c r="I1017" s="481"/>
      <c r="J1017" s="481"/>
      <c r="K1017" s="481"/>
      <c r="L1017" s="481"/>
      <c r="M1017" s="481"/>
      <c r="N1017" s="481"/>
      <c r="O1017" s="481"/>
      <c r="P1017" s="481"/>
      <c r="Q1017" s="481"/>
      <c r="R1017" s="481"/>
      <c r="S1017" s="481"/>
      <c r="T1017" s="481"/>
      <c r="U1017" s="481"/>
      <c r="V1017" s="481"/>
      <c r="W1017" s="481"/>
      <c r="X1017" s="481"/>
      <c r="Y1017" s="481"/>
      <c r="Z1017" s="481"/>
      <c r="AA1017" s="481"/>
      <c r="AG1017" s="380"/>
    </row>
    <row r="1018" spans="1:33" ht="15.75" customHeight="1" x14ac:dyDescent="0.3">
      <c r="A1018" s="46"/>
      <c r="B1018" s="379"/>
      <c r="C1018" s="380"/>
      <c r="H1018" s="481"/>
      <c r="I1018" s="481"/>
      <c r="J1018" s="481"/>
      <c r="K1018" s="481"/>
      <c r="L1018" s="481"/>
      <c r="M1018" s="481"/>
      <c r="N1018" s="481"/>
      <c r="O1018" s="481"/>
      <c r="P1018" s="481"/>
      <c r="Q1018" s="481"/>
      <c r="R1018" s="481"/>
      <c r="S1018" s="481"/>
      <c r="T1018" s="481"/>
      <c r="U1018" s="481"/>
      <c r="V1018" s="481"/>
      <c r="W1018" s="481"/>
      <c r="X1018" s="481"/>
      <c r="Y1018" s="481"/>
      <c r="Z1018" s="481"/>
      <c r="AA1018" s="481"/>
      <c r="AG1018" s="380"/>
    </row>
    <row r="1019" spans="1:33" ht="15.75" customHeight="1" x14ac:dyDescent="0.3">
      <c r="A1019" s="46"/>
      <c r="B1019" s="379"/>
      <c r="C1019" s="380"/>
      <c r="H1019" s="481"/>
      <c r="I1019" s="481"/>
      <c r="J1019" s="481"/>
      <c r="K1019" s="481"/>
      <c r="L1019" s="481"/>
      <c r="M1019" s="481"/>
      <c r="N1019" s="481"/>
      <c r="O1019" s="481"/>
      <c r="P1019" s="481"/>
      <c r="Q1019" s="481"/>
      <c r="R1019" s="481"/>
      <c r="S1019" s="481"/>
      <c r="T1019" s="481"/>
      <c r="U1019" s="481"/>
      <c r="V1019" s="481"/>
      <c r="W1019" s="481"/>
      <c r="X1019" s="481"/>
      <c r="Y1019" s="481"/>
      <c r="Z1019" s="481"/>
      <c r="AA1019" s="481"/>
      <c r="AG1019" s="380"/>
    </row>
    <row r="1020" spans="1:33" ht="15.75" customHeight="1" x14ac:dyDescent="0.3">
      <c r="A1020" s="46"/>
      <c r="B1020" s="379"/>
      <c r="C1020" s="380"/>
      <c r="H1020" s="481"/>
      <c r="I1020" s="481"/>
      <c r="J1020" s="481"/>
      <c r="K1020" s="481"/>
      <c r="L1020" s="481"/>
      <c r="M1020" s="481"/>
      <c r="N1020" s="481"/>
      <c r="O1020" s="481"/>
      <c r="P1020" s="481"/>
      <c r="Q1020" s="481"/>
      <c r="R1020" s="481"/>
      <c r="S1020" s="481"/>
      <c r="T1020" s="481"/>
      <c r="U1020" s="481"/>
      <c r="V1020" s="481"/>
      <c r="W1020" s="481"/>
      <c r="X1020" s="481"/>
      <c r="Y1020" s="481"/>
      <c r="Z1020" s="481"/>
      <c r="AA1020" s="481"/>
      <c r="AG1020" s="380"/>
    </row>
    <row r="1021" spans="1:33" ht="15.75" customHeight="1" x14ac:dyDescent="0.3">
      <c r="A1021" s="46"/>
      <c r="B1021" s="379"/>
      <c r="C1021" s="380"/>
      <c r="H1021" s="481"/>
      <c r="I1021" s="481"/>
      <c r="J1021" s="481"/>
      <c r="K1021" s="481"/>
      <c r="L1021" s="481"/>
      <c r="M1021" s="481"/>
      <c r="N1021" s="481"/>
      <c r="O1021" s="481"/>
      <c r="P1021" s="481"/>
      <c r="Q1021" s="481"/>
      <c r="R1021" s="481"/>
      <c r="S1021" s="481"/>
      <c r="T1021" s="481"/>
      <c r="U1021" s="481"/>
      <c r="V1021" s="481"/>
      <c r="W1021" s="481"/>
      <c r="X1021" s="481"/>
      <c r="Y1021" s="481"/>
      <c r="Z1021" s="481"/>
      <c r="AA1021" s="481"/>
      <c r="AG1021" s="380"/>
    </row>
    <row r="1022" spans="1:33" ht="15.75" customHeight="1" x14ac:dyDescent="0.3">
      <c r="A1022" s="46"/>
      <c r="B1022" s="379"/>
      <c r="C1022" s="380"/>
      <c r="H1022" s="481"/>
      <c r="I1022" s="481"/>
      <c r="J1022" s="481"/>
      <c r="K1022" s="481"/>
      <c r="L1022" s="481"/>
      <c r="M1022" s="481"/>
      <c r="N1022" s="481"/>
      <c r="O1022" s="481"/>
      <c r="P1022" s="481"/>
      <c r="Q1022" s="481"/>
      <c r="R1022" s="481"/>
      <c r="S1022" s="481"/>
      <c r="T1022" s="481"/>
      <c r="U1022" s="481"/>
      <c r="V1022" s="481"/>
      <c r="W1022" s="481"/>
      <c r="X1022" s="481"/>
      <c r="Y1022" s="481"/>
      <c r="Z1022" s="481"/>
      <c r="AA1022" s="481"/>
      <c r="AG1022" s="380"/>
    </row>
    <row r="1023" spans="1:33" ht="15.75" customHeight="1" x14ac:dyDescent="0.3">
      <c r="A1023" s="46"/>
      <c r="B1023" s="379"/>
      <c r="C1023" s="380"/>
      <c r="H1023" s="481"/>
      <c r="I1023" s="481"/>
      <c r="J1023" s="481"/>
      <c r="K1023" s="481"/>
      <c r="L1023" s="481"/>
      <c r="M1023" s="481"/>
      <c r="N1023" s="481"/>
      <c r="O1023" s="481"/>
      <c r="P1023" s="481"/>
      <c r="Q1023" s="481"/>
      <c r="R1023" s="481"/>
      <c r="S1023" s="481"/>
      <c r="T1023" s="481"/>
      <c r="U1023" s="481"/>
      <c r="V1023" s="481"/>
      <c r="W1023" s="481"/>
      <c r="X1023" s="481"/>
      <c r="Y1023" s="481"/>
      <c r="Z1023" s="481"/>
      <c r="AA1023" s="481"/>
      <c r="AG1023" s="380"/>
    </row>
    <row r="1024" spans="1:33" ht="15.75" customHeight="1" x14ac:dyDescent="0.3">
      <c r="A1024" s="46"/>
      <c r="B1024" s="379"/>
      <c r="C1024" s="380"/>
      <c r="H1024" s="481"/>
      <c r="I1024" s="481"/>
      <c r="J1024" s="481"/>
      <c r="K1024" s="481"/>
      <c r="L1024" s="481"/>
      <c r="M1024" s="481"/>
      <c r="N1024" s="481"/>
      <c r="O1024" s="481"/>
      <c r="P1024" s="481"/>
      <c r="Q1024" s="481"/>
      <c r="R1024" s="481"/>
      <c r="S1024" s="481"/>
      <c r="T1024" s="481"/>
      <c r="U1024" s="481"/>
      <c r="V1024" s="481"/>
      <c r="W1024" s="481"/>
      <c r="X1024" s="481"/>
      <c r="Y1024" s="481"/>
      <c r="Z1024" s="481"/>
      <c r="AA1024" s="481"/>
      <c r="AG1024" s="380"/>
    </row>
    <row r="1025" spans="1:33" ht="15.75" customHeight="1" x14ac:dyDescent="0.3">
      <c r="A1025" s="46"/>
      <c r="B1025" s="379"/>
      <c r="C1025" s="380"/>
      <c r="H1025" s="481"/>
      <c r="I1025" s="481"/>
      <c r="J1025" s="481"/>
      <c r="K1025" s="481"/>
      <c r="L1025" s="481"/>
      <c r="M1025" s="481"/>
      <c r="N1025" s="481"/>
      <c r="O1025" s="481"/>
      <c r="P1025" s="481"/>
      <c r="Q1025" s="481"/>
      <c r="R1025" s="481"/>
      <c r="S1025" s="481"/>
      <c r="T1025" s="481"/>
      <c r="U1025" s="481"/>
      <c r="V1025" s="481"/>
      <c r="W1025" s="481"/>
      <c r="X1025" s="481"/>
      <c r="Y1025" s="481"/>
      <c r="Z1025" s="481"/>
      <c r="AA1025" s="481"/>
      <c r="AG1025" s="380"/>
    </row>
    <row r="1026" spans="1:33" ht="15.75" customHeight="1" x14ac:dyDescent="0.3">
      <c r="A1026" s="46"/>
      <c r="B1026" s="379"/>
      <c r="C1026" s="380"/>
      <c r="H1026" s="481"/>
      <c r="I1026" s="481"/>
      <c r="J1026" s="481"/>
      <c r="K1026" s="481"/>
      <c r="L1026" s="481"/>
      <c r="M1026" s="481"/>
      <c r="N1026" s="481"/>
      <c r="O1026" s="481"/>
      <c r="P1026" s="481"/>
      <c r="Q1026" s="481"/>
      <c r="R1026" s="481"/>
      <c r="S1026" s="481"/>
      <c r="T1026" s="481"/>
      <c r="U1026" s="481"/>
      <c r="V1026" s="481"/>
      <c r="W1026" s="481"/>
      <c r="X1026" s="481"/>
      <c r="Y1026" s="481"/>
      <c r="Z1026" s="481"/>
      <c r="AA1026" s="481"/>
      <c r="AG1026" s="380"/>
    </row>
    <row r="1027" spans="1:33" ht="15.75" customHeight="1" x14ac:dyDescent="0.3">
      <c r="A1027" s="46"/>
      <c r="B1027" s="379"/>
      <c r="C1027" s="380"/>
      <c r="H1027" s="481"/>
      <c r="I1027" s="481"/>
      <c r="J1027" s="481"/>
      <c r="K1027" s="481"/>
      <c r="L1027" s="481"/>
      <c r="M1027" s="481"/>
      <c r="N1027" s="481"/>
      <c r="O1027" s="481"/>
      <c r="P1027" s="481"/>
      <c r="Q1027" s="481"/>
      <c r="R1027" s="481"/>
      <c r="S1027" s="481"/>
      <c r="T1027" s="481"/>
      <c r="U1027" s="481"/>
      <c r="V1027" s="481"/>
      <c r="W1027" s="481"/>
      <c r="X1027" s="481"/>
      <c r="Y1027" s="481"/>
      <c r="Z1027" s="481"/>
      <c r="AA1027" s="481"/>
      <c r="AG1027" s="380"/>
    </row>
    <row r="1028" spans="1:33" ht="15.75" customHeight="1" x14ac:dyDescent="0.3">
      <c r="A1028" s="46"/>
      <c r="B1028" s="379"/>
      <c r="C1028" s="380"/>
      <c r="H1028" s="481"/>
      <c r="I1028" s="481"/>
      <c r="J1028" s="481"/>
      <c r="K1028" s="481"/>
      <c r="L1028" s="481"/>
      <c r="M1028" s="481"/>
      <c r="N1028" s="481"/>
      <c r="O1028" s="481"/>
      <c r="P1028" s="481"/>
      <c r="Q1028" s="481"/>
      <c r="R1028" s="481"/>
      <c r="S1028" s="481"/>
      <c r="T1028" s="481"/>
      <c r="U1028" s="481"/>
      <c r="V1028" s="481"/>
      <c r="W1028" s="481"/>
      <c r="X1028" s="481"/>
      <c r="Y1028" s="481"/>
      <c r="Z1028" s="481"/>
      <c r="AA1028" s="481"/>
      <c r="AG1028" s="380"/>
    </row>
    <row r="1029" spans="1:33" ht="15.75" customHeight="1" x14ac:dyDescent="0.3">
      <c r="A1029" s="46"/>
      <c r="B1029" s="379"/>
      <c r="C1029" s="380"/>
      <c r="H1029" s="481"/>
      <c r="I1029" s="481"/>
      <c r="J1029" s="481"/>
      <c r="K1029" s="481"/>
      <c r="L1029" s="481"/>
      <c r="M1029" s="481"/>
      <c r="N1029" s="481"/>
      <c r="O1029" s="481"/>
      <c r="P1029" s="481"/>
      <c r="Q1029" s="481"/>
      <c r="R1029" s="481"/>
      <c r="S1029" s="481"/>
      <c r="T1029" s="481"/>
      <c r="U1029" s="481"/>
      <c r="V1029" s="481"/>
      <c r="W1029" s="481"/>
      <c r="X1029" s="481"/>
      <c r="Y1029" s="481"/>
      <c r="Z1029" s="481"/>
      <c r="AA1029" s="481"/>
      <c r="AG1029" s="380"/>
    </row>
    <row r="1030" spans="1:33" ht="15.75" customHeight="1" x14ac:dyDescent="0.3">
      <c r="A1030" s="46"/>
      <c r="B1030" s="379"/>
      <c r="C1030" s="380"/>
      <c r="H1030" s="481"/>
      <c r="I1030" s="481"/>
      <c r="J1030" s="481"/>
      <c r="K1030" s="481"/>
      <c r="L1030" s="481"/>
      <c r="M1030" s="481"/>
      <c r="N1030" s="481"/>
      <c r="O1030" s="481"/>
      <c r="P1030" s="481"/>
      <c r="Q1030" s="481"/>
      <c r="R1030" s="481"/>
      <c r="S1030" s="481"/>
      <c r="T1030" s="481"/>
      <c r="U1030" s="481"/>
      <c r="V1030" s="481"/>
      <c r="W1030" s="481"/>
      <c r="X1030" s="481"/>
      <c r="Y1030" s="481"/>
      <c r="Z1030" s="481"/>
      <c r="AA1030" s="481"/>
      <c r="AG1030" s="380"/>
    </row>
    <row r="1031" spans="1:33" ht="15.75" customHeight="1" x14ac:dyDescent="0.3">
      <c r="A1031" s="46"/>
      <c r="B1031" s="379"/>
      <c r="C1031" s="380"/>
      <c r="H1031" s="481"/>
      <c r="I1031" s="481"/>
      <c r="J1031" s="481"/>
      <c r="K1031" s="481"/>
      <c r="L1031" s="481"/>
      <c r="M1031" s="481"/>
      <c r="N1031" s="481"/>
      <c r="O1031" s="481"/>
      <c r="P1031" s="481"/>
      <c r="Q1031" s="481"/>
      <c r="R1031" s="481"/>
      <c r="S1031" s="481"/>
      <c r="T1031" s="481"/>
      <c r="U1031" s="481"/>
      <c r="V1031" s="481"/>
      <c r="W1031" s="481"/>
      <c r="X1031" s="481"/>
      <c r="Y1031" s="481"/>
      <c r="Z1031" s="481"/>
      <c r="AA1031" s="481"/>
      <c r="AG1031" s="380"/>
    </row>
    <row r="1032" spans="1:33" ht="15.75" customHeight="1" x14ac:dyDescent="0.3">
      <c r="A1032" s="46"/>
      <c r="B1032" s="379"/>
      <c r="C1032" s="380"/>
      <c r="H1032" s="481"/>
      <c r="I1032" s="481"/>
      <c r="J1032" s="481"/>
      <c r="K1032" s="481"/>
      <c r="L1032" s="481"/>
      <c r="M1032" s="481"/>
      <c r="N1032" s="481"/>
      <c r="O1032" s="481"/>
      <c r="P1032" s="481"/>
      <c r="Q1032" s="481"/>
      <c r="R1032" s="481"/>
      <c r="S1032" s="481"/>
      <c r="T1032" s="481"/>
      <c r="U1032" s="481"/>
      <c r="V1032" s="481"/>
      <c r="W1032" s="481"/>
      <c r="X1032" s="481"/>
      <c r="Y1032" s="481"/>
      <c r="Z1032" s="481"/>
      <c r="AA1032" s="481"/>
      <c r="AG1032" s="380"/>
    </row>
    <row r="1033" spans="1:33" ht="15.75" customHeight="1" x14ac:dyDescent="0.3">
      <c r="A1033" s="46"/>
      <c r="B1033" s="379"/>
      <c r="C1033" s="380"/>
      <c r="H1033" s="481"/>
      <c r="I1033" s="481"/>
      <c r="J1033" s="481"/>
      <c r="K1033" s="481"/>
      <c r="L1033" s="481"/>
      <c r="M1033" s="481"/>
      <c r="N1033" s="481"/>
      <c r="O1033" s="481"/>
      <c r="P1033" s="481"/>
      <c r="Q1033" s="481"/>
      <c r="R1033" s="481"/>
      <c r="S1033" s="481"/>
      <c r="T1033" s="481"/>
      <c r="U1033" s="481"/>
      <c r="V1033" s="481"/>
      <c r="W1033" s="481"/>
      <c r="X1033" s="481"/>
      <c r="Y1033" s="481"/>
      <c r="Z1033" s="481"/>
      <c r="AA1033" s="481"/>
      <c r="AG1033" s="380"/>
    </row>
    <row r="1034" spans="1:33" ht="15.75" customHeight="1" x14ac:dyDescent="0.3">
      <c r="A1034" s="46"/>
      <c r="B1034" s="379"/>
      <c r="C1034" s="380"/>
      <c r="H1034" s="481"/>
      <c r="I1034" s="481"/>
      <c r="J1034" s="481"/>
      <c r="K1034" s="481"/>
      <c r="L1034" s="481"/>
      <c r="M1034" s="481"/>
      <c r="N1034" s="481"/>
      <c r="O1034" s="481"/>
      <c r="P1034" s="481"/>
      <c r="Q1034" s="481"/>
      <c r="R1034" s="481"/>
      <c r="S1034" s="481"/>
      <c r="T1034" s="481"/>
      <c r="U1034" s="481"/>
      <c r="V1034" s="481"/>
      <c r="W1034" s="481"/>
      <c r="X1034" s="481"/>
      <c r="Y1034" s="481"/>
      <c r="Z1034" s="481"/>
      <c r="AA1034" s="481"/>
      <c r="AG1034" s="380"/>
    </row>
    <row r="1035" spans="1:33" ht="15.75" customHeight="1" x14ac:dyDescent="0.3">
      <c r="A1035" s="46"/>
      <c r="B1035" s="379"/>
      <c r="C1035" s="380"/>
      <c r="H1035" s="481"/>
      <c r="I1035" s="481"/>
      <c r="J1035" s="481"/>
      <c r="K1035" s="481"/>
      <c r="L1035" s="481"/>
      <c r="M1035" s="481"/>
      <c r="N1035" s="481"/>
      <c r="O1035" s="481"/>
      <c r="P1035" s="481"/>
      <c r="Q1035" s="481"/>
      <c r="R1035" s="481"/>
      <c r="S1035" s="481"/>
      <c r="T1035" s="481"/>
      <c r="U1035" s="481"/>
      <c r="V1035" s="481"/>
      <c r="W1035" s="481"/>
      <c r="X1035" s="481"/>
      <c r="Y1035" s="481"/>
      <c r="Z1035" s="481"/>
      <c r="AA1035" s="481"/>
      <c r="AG1035" s="380"/>
    </row>
    <row r="1036" spans="1:33" ht="15.75" customHeight="1" x14ac:dyDescent="0.3">
      <c r="A1036" s="46"/>
      <c r="B1036" s="379"/>
      <c r="C1036" s="380"/>
      <c r="AG1036" s="380"/>
    </row>
    <row r="1037" spans="1:33" ht="15.75" customHeight="1" x14ac:dyDescent="0.3">
      <c r="A1037" s="46"/>
      <c r="B1037" s="379"/>
      <c r="C1037" s="380"/>
      <c r="AG1037" s="380"/>
    </row>
    <row r="1038" spans="1:33" ht="15.75" customHeight="1" x14ac:dyDescent="0.3">
      <c r="A1038" s="46"/>
      <c r="B1038" s="379"/>
      <c r="C1038" s="380"/>
      <c r="AG1038" s="380"/>
    </row>
    <row r="1039" spans="1:33" ht="15.75" customHeight="1" x14ac:dyDescent="0.3">
      <c r="A1039" s="46"/>
      <c r="B1039" s="379"/>
      <c r="C1039" s="380"/>
      <c r="AG1039" s="380"/>
    </row>
    <row r="1040" spans="1:33" ht="15.75" customHeight="1" x14ac:dyDescent="0.3">
      <c r="A1040" s="46"/>
      <c r="B1040" s="379"/>
      <c r="C1040" s="380"/>
      <c r="AG1040" s="380"/>
    </row>
    <row r="1041" spans="1:33" ht="15.75" customHeight="1" x14ac:dyDescent="0.3">
      <c r="A1041" s="46"/>
      <c r="B1041" s="379"/>
      <c r="C1041" s="380"/>
      <c r="AG1041" s="380"/>
    </row>
    <row r="1042" spans="1:33" ht="15.75" customHeight="1" x14ac:dyDescent="0.3">
      <c r="A1042" s="46"/>
      <c r="B1042" s="379"/>
      <c r="C1042" s="380"/>
      <c r="AG1042" s="380"/>
    </row>
    <row r="1043" spans="1:33" ht="15.75" customHeight="1" x14ac:dyDescent="0.3">
      <c r="A1043" s="46"/>
      <c r="B1043" s="379"/>
      <c r="C1043" s="380"/>
      <c r="AG1043" s="380"/>
    </row>
    <row r="1044" spans="1:33" ht="15.75" customHeight="1" x14ac:dyDescent="0.3">
      <c r="A1044" s="46"/>
      <c r="B1044" s="379"/>
      <c r="C1044" s="380"/>
      <c r="AG1044" s="380"/>
    </row>
    <row r="1045" spans="1:33" ht="15.75" customHeight="1" x14ac:dyDescent="0.3">
      <c r="A1045" s="46"/>
      <c r="B1045" s="379"/>
      <c r="C1045" s="380"/>
      <c r="AG1045" s="380"/>
    </row>
    <row r="1046" spans="1:33" ht="15.75" customHeight="1" x14ac:dyDescent="0.3">
      <c r="A1046" s="46"/>
      <c r="B1046" s="379"/>
      <c r="C1046" s="380"/>
      <c r="AG1046" s="380"/>
    </row>
    <row r="1047" spans="1:33" ht="15.75" customHeight="1" x14ac:dyDescent="0.3">
      <c r="A1047" s="46"/>
      <c r="B1047" s="379"/>
      <c r="C1047" s="380"/>
      <c r="AG1047" s="380"/>
    </row>
    <row r="1048" spans="1:33" ht="15.75" customHeight="1" x14ac:dyDescent="0.3">
      <c r="A1048" s="46"/>
      <c r="B1048" s="379"/>
      <c r="C1048" s="380"/>
      <c r="AG1048" s="380"/>
    </row>
    <row r="1049" spans="1:33" ht="15.75" customHeight="1" x14ac:dyDescent="0.3">
      <c r="A1049" s="46"/>
      <c r="B1049" s="379"/>
      <c r="C1049" s="380"/>
      <c r="AG1049" s="380"/>
    </row>
    <row r="1050" spans="1:33" ht="15.75" customHeight="1" x14ac:dyDescent="0.3">
      <c r="A1050" s="46"/>
      <c r="B1050" s="379"/>
      <c r="C1050" s="380"/>
      <c r="AG1050" s="380"/>
    </row>
    <row r="1051" spans="1:33" ht="15.75" customHeight="1" x14ac:dyDescent="0.3">
      <c r="A1051" s="46"/>
      <c r="B1051" s="379"/>
      <c r="C1051" s="380"/>
      <c r="AG1051" s="380"/>
    </row>
    <row r="1052" spans="1:33" ht="15.75" customHeight="1" x14ac:dyDescent="0.3">
      <c r="A1052" s="46"/>
      <c r="B1052" s="379"/>
      <c r="C1052" s="380"/>
      <c r="AG1052" s="380"/>
    </row>
    <row r="1053" spans="1:33" ht="15.75" customHeight="1" x14ac:dyDescent="0.3">
      <c r="A1053" s="46"/>
      <c r="B1053" s="379"/>
      <c r="C1053" s="380"/>
      <c r="AG1053" s="380"/>
    </row>
    <row r="1054" spans="1:33" ht="15.75" customHeight="1" x14ac:dyDescent="0.3">
      <c r="A1054" s="46"/>
      <c r="B1054" s="379"/>
      <c r="C1054" s="380"/>
      <c r="AG1054" s="380"/>
    </row>
    <row r="1055" spans="1:33" ht="15.75" customHeight="1" x14ac:dyDescent="0.3">
      <c r="A1055" s="46"/>
      <c r="B1055" s="379"/>
      <c r="C1055" s="380"/>
      <c r="AG1055" s="380"/>
    </row>
    <row r="1056" spans="1:33" ht="15.75" customHeight="1" x14ac:dyDescent="0.3">
      <c r="A1056" s="46"/>
      <c r="B1056" s="379"/>
      <c r="C1056" s="380"/>
      <c r="AG1056" s="380"/>
    </row>
    <row r="1057" spans="1:33" ht="15.75" customHeight="1" x14ac:dyDescent="0.3">
      <c r="A1057" s="46"/>
      <c r="B1057" s="379"/>
      <c r="C1057" s="380"/>
      <c r="AG1057" s="380"/>
    </row>
    <row r="1058" spans="1:33" ht="15.75" customHeight="1" x14ac:dyDescent="0.3">
      <c r="A1058" s="46"/>
      <c r="B1058" s="379"/>
      <c r="C1058" s="380"/>
      <c r="AG1058" s="380"/>
    </row>
    <row r="1059" spans="1:33" ht="15.75" customHeight="1" x14ac:dyDescent="0.3">
      <c r="A1059" s="46"/>
      <c r="B1059" s="379"/>
      <c r="C1059" s="380"/>
      <c r="AG1059" s="380"/>
    </row>
    <row r="1060" spans="1:33" ht="15.75" customHeight="1" x14ac:dyDescent="0.3">
      <c r="A1060" s="46"/>
      <c r="B1060" s="379"/>
      <c r="C1060" s="380"/>
      <c r="AG1060" s="380"/>
    </row>
    <row r="1061" spans="1:33" ht="15.75" customHeight="1" x14ac:dyDescent="0.3">
      <c r="A1061" s="46"/>
      <c r="B1061" s="379"/>
      <c r="C1061" s="380"/>
      <c r="AG1061" s="380"/>
    </row>
    <row r="1062" spans="1:33" ht="15.75" customHeight="1" x14ac:dyDescent="0.3">
      <c r="A1062" s="46"/>
      <c r="B1062" s="379"/>
      <c r="C1062" s="380"/>
      <c r="AG1062" s="380"/>
    </row>
    <row r="1063" spans="1:33" ht="15.75" customHeight="1" x14ac:dyDescent="0.3">
      <c r="A1063" s="46"/>
      <c r="B1063" s="379"/>
      <c r="C1063" s="380"/>
      <c r="AG1063" s="380"/>
    </row>
    <row r="1064" spans="1:33" ht="15.75" customHeight="1" x14ac:dyDescent="0.3">
      <c r="A1064" s="46"/>
      <c r="B1064" s="379"/>
      <c r="C1064" s="380"/>
      <c r="AG1064" s="380"/>
    </row>
    <row r="1065" spans="1:33" ht="15.75" customHeight="1" x14ac:dyDescent="0.3">
      <c r="A1065" s="46"/>
      <c r="B1065" s="379"/>
      <c r="C1065" s="380"/>
      <c r="AG1065" s="380"/>
    </row>
    <row r="1066" spans="1:33" ht="15.75" customHeight="1" x14ac:dyDescent="0.3">
      <c r="A1066" s="46"/>
      <c r="B1066" s="379"/>
      <c r="C1066" s="380"/>
      <c r="AG1066" s="380"/>
    </row>
    <row r="1067" spans="1:33" ht="15.75" customHeight="1" x14ac:dyDescent="0.3">
      <c r="A1067" s="46"/>
      <c r="B1067" s="379"/>
      <c r="C1067" s="380"/>
      <c r="AG1067" s="380"/>
    </row>
    <row r="1068" spans="1:33" ht="15.75" customHeight="1" x14ac:dyDescent="0.3">
      <c r="A1068" s="46"/>
      <c r="B1068" s="379"/>
      <c r="C1068" s="380"/>
      <c r="AG1068" s="380"/>
    </row>
    <row r="1069" spans="1:33" ht="15.75" customHeight="1" x14ac:dyDescent="0.3">
      <c r="A1069" s="46"/>
      <c r="B1069" s="379"/>
      <c r="C1069" s="380"/>
      <c r="AG1069" s="380"/>
    </row>
    <row r="1070" spans="1:33" ht="15.75" customHeight="1" x14ac:dyDescent="0.3">
      <c r="A1070" s="46"/>
      <c r="B1070" s="379"/>
      <c r="C1070" s="380"/>
      <c r="AG1070" s="380"/>
    </row>
    <row r="1071" spans="1:33" ht="15.75" customHeight="1" x14ac:dyDescent="0.3">
      <c r="A1071" s="46"/>
      <c r="B1071" s="379"/>
      <c r="C1071" s="380"/>
      <c r="AG1071" s="380"/>
    </row>
    <row r="1072" spans="1:33" ht="15.75" customHeight="1" x14ac:dyDescent="0.3">
      <c r="A1072" s="46"/>
      <c r="B1072" s="379"/>
      <c r="C1072" s="380"/>
      <c r="AG1072" s="380"/>
    </row>
    <row r="1073" spans="1:33" ht="15.75" customHeight="1" x14ac:dyDescent="0.3">
      <c r="A1073" s="46"/>
      <c r="B1073" s="379"/>
      <c r="C1073" s="380"/>
      <c r="AG1073" s="380"/>
    </row>
    <row r="1074" spans="1:33" ht="15.75" customHeight="1" x14ac:dyDescent="0.3">
      <c r="A1074" s="46"/>
      <c r="B1074" s="379"/>
      <c r="C1074" s="380"/>
      <c r="AG1074" s="380"/>
    </row>
    <row r="1075" spans="1:33" ht="15.75" customHeight="1" x14ac:dyDescent="0.3">
      <c r="A1075" s="46"/>
      <c r="B1075" s="379"/>
      <c r="C1075" s="380"/>
      <c r="AG1075" s="380"/>
    </row>
    <row r="1076" spans="1:33" ht="15.75" customHeight="1" x14ac:dyDescent="0.3">
      <c r="A1076" s="46"/>
      <c r="B1076" s="379"/>
      <c r="C1076" s="380"/>
      <c r="AG1076" s="380"/>
    </row>
    <row r="1077" spans="1:33" ht="15.75" customHeight="1" x14ac:dyDescent="0.3">
      <c r="A1077" s="46"/>
      <c r="B1077" s="379"/>
      <c r="C1077" s="380"/>
      <c r="AG1077" s="380"/>
    </row>
    <row r="1078" spans="1:33" ht="15.75" customHeight="1" x14ac:dyDescent="0.3">
      <c r="A1078" s="46"/>
      <c r="B1078" s="379"/>
      <c r="C1078" s="380"/>
      <c r="AG1078" s="380"/>
    </row>
    <row r="1079" spans="1:33" ht="15.75" customHeight="1" x14ac:dyDescent="0.3">
      <c r="A1079" s="46"/>
      <c r="B1079" s="379"/>
      <c r="C1079" s="380"/>
      <c r="AG1079" s="380"/>
    </row>
    <row r="1080" spans="1:33" ht="15.75" customHeight="1" x14ac:dyDescent="0.3">
      <c r="A1080" s="46"/>
      <c r="B1080" s="379"/>
      <c r="C1080" s="380"/>
      <c r="AG1080" s="380"/>
    </row>
    <row r="1081" spans="1:33" ht="15.75" customHeight="1" x14ac:dyDescent="0.3">
      <c r="A1081" s="46"/>
      <c r="B1081" s="379"/>
      <c r="C1081" s="380"/>
      <c r="AG1081" s="380"/>
    </row>
    <row r="1082" spans="1:33" ht="15.75" customHeight="1" x14ac:dyDescent="0.3">
      <c r="A1082" s="46"/>
      <c r="B1082" s="379"/>
      <c r="C1082" s="380"/>
      <c r="AG1082" s="380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238:C238"/>
    <mergeCell ref="A240:C240"/>
    <mergeCell ref="A241:C241"/>
    <mergeCell ref="K7:M7"/>
    <mergeCell ref="N7:P7"/>
    <mergeCell ref="E7:G7"/>
    <mergeCell ref="H7:J7"/>
    <mergeCell ref="A197:C197"/>
    <mergeCell ref="A202:C202"/>
    <mergeCell ref="A208:C20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2"/>
  <sheetViews>
    <sheetView topLeftCell="B171" zoomScale="118" zoomScaleNormal="118" workbookViewId="0">
      <selection activeCell="B180" sqref="B180"/>
    </sheetView>
  </sheetViews>
  <sheetFormatPr defaultColWidth="12.59765625" defaultRowHeight="15" customHeight="1" x14ac:dyDescent="0.25"/>
  <cols>
    <col min="1" max="1" width="16.8984375" hidden="1" customWidth="1"/>
    <col min="2" max="2" width="11.69921875" customWidth="1"/>
    <col min="3" max="3" width="29.8984375" customWidth="1"/>
    <col min="4" max="4" width="13" customWidth="1"/>
    <col min="5" max="5" width="19.69921875" customWidth="1"/>
    <col min="6" max="6" width="13.59765625" customWidth="1"/>
    <col min="7" max="7" width="21.69921875" customWidth="1"/>
    <col min="8" max="8" width="24.09765625" customWidth="1"/>
    <col min="9" max="9" width="13.69921875" customWidth="1"/>
    <col min="10" max="10" width="23.3984375" customWidth="1"/>
    <col min="11" max="11" width="7.59765625" customWidth="1"/>
    <col min="12" max="12" width="12" customWidth="1"/>
    <col min="13" max="23" width="7.59765625" customWidth="1"/>
  </cols>
  <sheetData>
    <row r="1" spans="1:23" ht="14.4" x14ac:dyDescent="0.3">
      <c r="A1" s="380"/>
      <c r="B1" s="597"/>
      <c r="C1" s="597"/>
      <c r="D1" s="598"/>
      <c r="E1" s="597"/>
      <c r="F1" s="598"/>
      <c r="G1" s="597"/>
      <c r="H1" s="597"/>
      <c r="I1" s="599"/>
      <c r="J1" s="600" t="s">
        <v>235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66.75" customHeight="1" x14ac:dyDescent="0.3">
      <c r="A2" s="380"/>
      <c r="B2" s="597"/>
      <c r="C2" s="597"/>
      <c r="D2" s="598"/>
      <c r="E2" s="597"/>
      <c r="F2" s="598"/>
      <c r="G2" s="597"/>
      <c r="H2" s="692" t="s">
        <v>236</v>
      </c>
      <c r="I2" s="693"/>
      <c r="J2" s="69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4.4" x14ac:dyDescent="0.3">
      <c r="A3" s="380"/>
      <c r="B3" s="597"/>
      <c r="C3" s="597"/>
      <c r="D3" s="598"/>
      <c r="E3" s="597"/>
      <c r="F3" s="598"/>
      <c r="G3" s="597"/>
      <c r="H3" s="597"/>
      <c r="I3" s="599"/>
      <c r="J3" s="599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x14ac:dyDescent="0.35">
      <c r="A4" s="380"/>
      <c r="B4" s="694" t="s">
        <v>237</v>
      </c>
      <c r="C4" s="693"/>
      <c r="D4" s="693"/>
      <c r="E4" s="693"/>
      <c r="F4" s="693"/>
      <c r="G4" s="693"/>
      <c r="H4" s="693"/>
      <c r="I4" s="693"/>
      <c r="J4" s="69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x14ac:dyDescent="0.35">
      <c r="A5" s="380"/>
      <c r="B5" s="694" t="s">
        <v>854</v>
      </c>
      <c r="C5" s="693"/>
      <c r="D5" s="693"/>
      <c r="E5" s="693"/>
      <c r="F5" s="693"/>
      <c r="G5" s="693"/>
      <c r="H5" s="693"/>
      <c r="I5" s="693"/>
      <c r="J5" s="69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20.25" customHeight="1" x14ac:dyDescent="0.35">
      <c r="A6" s="380"/>
      <c r="B6" s="695" t="s">
        <v>238</v>
      </c>
      <c r="C6" s="693"/>
      <c r="D6" s="693"/>
      <c r="E6" s="693"/>
      <c r="F6" s="693"/>
      <c r="G6" s="693"/>
      <c r="H6" s="693"/>
      <c r="I6" s="693"/>
      <c r="J6" s="69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x14ac:dyDescent="0.35">
      <c r="A7" s="380"/>
      <c r="B7" s="694" t="s">
        <v>929</v>
      </c>
      <c r="C7" s="693"/>
      <c r="D7" s="693"/>
      <c r="E7" s="693"/>
      <c r="F7" s="693"/>
      <c r="G7" s="693"/>
      <c r="H7" s="693"/>
      <c r="I7" s="693"/>
      <c r="J7" s="69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4.4" x14ac:dyDescent="0.3">
      <c r="A8" s="380"/>
      <c r="B8" s="597"/>
      <c r="C8" s="597"/>
      <c r="D8" s="598"/>
      <c r="E8" s="597"/>
      <c r="F8" s="598"/>
      <c r="G8" s="597"/>
      <c r="H8" s="597"/>
      <c r="I8" s="599"/>
      <c r="J8" s="599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4.4" x14ac:dyDescent="0.25">
      <c r="A9" s="15"/>
      <c r="B9" s="696" t="s">
        <v>239</v>
      </c>
      <c r="C9" s="697"/>
      <c r="D9" s="698"/>
      <c r="E9" s="699" t="s">
        <v>240</v>
      </c>
      <c r="F9" s="700"/>
      <c r="G9" s="700"/>
      <c r="H9" s="700"/>
      <c r="I9" s="700"/>
      <c r="J9" s="70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57.6" x14ac:dyDescent="0.25">
      <c r="A10" s="381" t="s">
        <v>241</v>
      </c>
      <c r="B10" s="616" t="s">
        <v>242</v>
      </c>
      <c r="C10" s="616" t="s">
        <v>43</v>
      </c>
      <c r="D10" s="617" t="s">
        <v>243</v>
      </c>
      <c r="E10" s="616" t="s">
        <v>244</v>
      </c>
      <c r="F10" s="617" t="s">
        <v>243</v>
      </c>
      <c r="G10" s="616" t="s">
        <v>245</v>
      </c>
      <c r="H10" s="616" t="s">
        <v>246</v>
      </c>
      <c r="I10" s="616" t="s">
        <v>247</v>
      </c>
      <c r="J10" s="618" t="s">
        <v>248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57.6" x14ac:dyDescent="0.3">
      <c r="A11" s="399"/>
      <c r="B11" s="605" t="s">
        <v>254</v>
      </c>
      <c r="C11" s="400" t="s">
        <v>255</v>
      </c>
      <c r="D11" s="401">
        <v>75000</v>
      </c>
      <c r="E11" s="400" t="s">
        <v>256</v>
      </c>
      <c r="F11" s="401">
        <v>15000</v>
      </c>
      <c r="G11" s="400" t="s">
        <v>257</v>
      </c>
      <c r="H11" s="400" t="s">
        <v>268</v>
      </c>
      <c r="I11" s="392">
        <v>15000</v>
      </c>
      <c r="J11" s="393" t="s">
        <v>258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57.6" x14ac:dyDescent="0.3">
      <c r="A12" s="399"/>
      <c r="B12" s="605" t="s">
        <v>254</v>
      </c>
      <c r="C12" s="400" t="s">
        <v>255</v>
      </c>
      <c r="D12" s="401"/>
      <c r="E12" s="400" t="s">
        <v>256</v>
      </c>
      <c r="F12" s="401">
        <v>15000</v>
      </c>
      <c r="G12" s="400" t="s">
        <v>257</v>
      </c>
      <c r="H12" s="400" t="s">
        <v>369</v>
      </c>
      <c r="I12" s="392">
        <v>15000</v>
      </c>
      <c r="J12" s="393" t="s">
        <v>259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57.6" x14ac:dyDescent="0.3">
      <c r="A13" s="399"/>
      <c r="B13" s="605" t="s">
        <v>254</v>
      </c>
      <c r="C13" s="400" t="s">
        <v>255</v>
      </c>
      <c r="D13" s="401"/>
      <c r="E13" s="400" t="s">
        <v>256</v>
      </c>
      <c r="F13" s="401">
        <v>15000</v>
      </c>
      <c r="G13" s="400" t="s">
        <v>257</v>
      </c>
      <c r="H13" s="400" t="s">
        <v>370</v>
      </c>
      <c r="I13" s="392">
        <v>15000</v>
      </c>
      <c r="J13" s="393" t="s">
        <v>260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57.6" x14ac:dyDescent="0.3">
      <c r="A14" s="399"/>
      <c r="B14" s="605" t="s">
        <v>254</v>
      </c>
      <c r="C14" s="400" t="s">
        <v>255</v>
      </c>
      <c r="D14" s="401"/>
      <c r="E14" s="400" t="s">
        <v>256</v>
      </c>
      <c r="F14" s="401">
        <v>15000</v>
      </c>
      <c r="G14" s="400" t="s">
        <v>257</v>
      </c>
      <c r="H14" s="400" t="s">
        <v>371</v>
      </c>
      <c r="I14" s="392">
        <v>15000</v>
      </c>
      <c r="J14" s="393" t="s">
        <v>262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57.6" x14ac:dyDescent="0.3">
      <c r="A15" s="399"/>
      <c r="B15" s="605" t="s">
        <v>254</v>
      </c>
      <c r="C15" s="400" t="s">
        <v>255</v>
      </c>
      <c r="D15" s="401"/>
      <c r="E15" s="400" t="s">
        <v>256</v>
      </c>
      <c r="F15" s="401">
        <v>15000</v>
      </c>
      <c r="G15" s="400" t="s">
        <v>257</v>
      </c>
      <c r="H15" s="400" t="s">
        <v>372</v>
      </c>
      <c r="I15" s="392">
        <v>15000</v>
      </c>
      <c r="J15" s="393" t="s">
        <v>778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57.6" x14ac:dyDescent="0.3">
      <c r="A16" s="399"/>
      <c r="B16" s="605" t="s">
        <v>263</v>
      </c>
      <c r="C16" s="400" t="s">
        <v>264</v>
      </c>
      <c r="D16" s="401">
        <v>70000</v>
      </c>
      <c r="E16" s="400" t="s">
        <v>265</v>
      </c>
      <c r="F16" s="401">
        <v>14000</v>
      </c>
      <c r="G16" s="400" t="s">
        <v>266</v>
      </c>
      <c r="H16" s="400" t="s">
        <v>267</v>
      </c>
      <c r="I16" s="392">
        <v>14000</v>
      </c>
      <c r="J16" s="393" t="s">
        <v>269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57.6" x14ac:dyDescent="0.3">
      <c r="A17" s="399"/>
      <c r="B17" s="605" t="s">
        <v>263</v>
      </c>
      <c r="C17" s="400" t="s">
        <v>264</v>
      </c>
      <c r="D17" s="401"/>
      <c r="E17" s="400" t="s">
        <v>265</v>
      </c>
      <c r="F17" s="401">
        <v>14000</v>
      </c>
      <c r="G17" s="400" t="s">
        <v>266</v>
      </c>
      <c r="H17" s="400" t="s">
        <v>373</v>
      </c>
      <c r="I17" s="392">
        <v>14000</v>
      </c>
      <c r="J17" s="393" t="s">
        <v>270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57.6" x14ac:dyDescent="0.3">
      <c r="A18" s="399"/>
      <c r="B18" s="605" t="s">
        <v>263</v>
      </c>
      <c r="C18" s="400" t="s">
        <v>264</v>
      </c>
      <c r="D18" s="401"/>
      <c r="E18" s="400" t="s">
        <v>265</v>
      </c>
      <c r="F18" s="401">
        <v>14000</v>
      </c>
      <c r="G18" s="400" t="s">
        <v>266</v>
      </c>
      <c r="H18" s="400" t="s">
        <v>374</v>
      </c>
      <c r="I18" s="392">
        <v>14000</v>
      </c>
      <c r="J18" s="393" t="s">
        <v>271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57.6" x14ac:dyDescent="0.3">
      <c r="A19" s="399"/>
      <c r="B19" s="605" t="s">
        <v>263</v>
      </c>
      <c r="C19" s="400" t="s">
        <v>264</v>
      </c>
      <c r="D19" s="401"/>
      <c r="E19" s="400" t="s">
        <v>265</v>
      </c>
      <c r="F19" s="401">
        <v>14000</v>
      </c>
      <c r="G19" s="400" t="s">
        <v>266</v>
      </c>
      <c r="H19" s="400" t="s">
        <v>375</v>
      </c>
      <c r="I19" s="392">
        <v>14000</v>
      </c>
      <c r="J19" s="393" t="s">
        <v>272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57.6" x14ac:dyDescent="0.3">
      <c r="A20" s="399"/>
      <c r="B20" s="605" t="s">
        <v>263</v>
      </c>
      <c r="C20" s="400" t="s">
        <v>264</v>
      </c>
      <c r="D20" s="401"/>
      <c r="E20" s="400" t="s">
        <v>265</v>
      </c>
      <c r="F20" s="401">
        <v>14000</v>
      </c>
      <c r="G20" s="400" t="s">
        <v>266</v>
      </c>
      <c r="H20" s="400" t="s">
        <v>376</v>
      </c>
      <c r="I20" s="392">
        <v>14000</v>
      </c>
      <c r="J20" s="393" t="s">
        <v>779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391" customFormat="1" ht="57.6" x14ac:dyDescent="0.3">
      <c r="A21" s="399"/>
      <c r="B21" s="605" t="s">
        <v>361</v>
      </c>
      <c r="C21" s="400" t="s">
        <v>360</v>
      </c>
      <c r="D21" s="401">
        <v>28000</v>
      </c>
      <c r="E21" s="400" t="s">
        <v>367</v>
      </c>
      <c r="F21" s="401">
        <v>14000</v>
      </c>
      <c r="G21" s="400" t="s">
        <v>368</v>
      </c>
      <c r="H21" s="400" t="s">
        <v>377</v>
      </c>
      <c r="I21" s="392">
        <v>14000</v>
      </c>
      <c r="J21" s="393" t="s">
        <v>362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s="391" customFormat="1" ht="57.6" x14ac:dyDescent="0.3">
      <c r="A22" s="399"/>
      <c r="B22" s="605" t="s">
        <v>361</v>
      </c>
      <c r="C22" s="400" t="s">
        <v>360</v>
      </c>
      <c r="D22" s="401"/>
      <c r="E22" s="400" t="s">
        <v>367</v>
      </c>
      <c r="F22" s="401">
        <v>14000</v>
      </c>
      <c r="G22" s="400" t="s">
        <v>368</v>
      </c>
      <c r="H22" s="400" t="s">
        <v>378</v>
      </c>
      <c r="I22" s="392">
        <v>14000</v>
      </c>
      <c r="J22" s="393" t="s">
        <v>363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s="391" customFormat="1" ht="57.6" x14ac:dyDescent="0.3">
      <c r="A23" s="399"/>
      <c r="B23" s="605" t="s">
        <v>361</v>
      </c>
      <c r="C23" s="400" t="s">
        <v>383</v>
      </c>
      <c r="D23" s="401">
        <v>42000</v>
      </c>
      <c r="E23" s="400" t="s">
        <v>366</v>
      </c>
      <c r="F23" s="401">
        <v>14000</v>
      </c>
      <c r="G23" s="400" t="s">
        <v>379</v>
      </c>
      <c r="H23" s="400" t="s">
        <v>380</v>
      </c>
      <c r="I23" s="392">
        <v>14000</v>
      </c>
      <c r="J23" s="393" t="s">
        <v>364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s="391" customFormat="1" ht="57.6" x14ac:dyDescent="0.3">
      <c r="A24" s="399"/>
      <c r="B24" s="605" t="s">
        <v>361</v>
      </c>
      <c r="C24" s="400" t="s">
        <v>383</v>
      </c>
      <c r="D24" s="401"/>
      <c r="E24" s="400" t="s">
        <v>366</v>
      </c>
      <c r="F24" s="401">
        <v>14000</v>
      </c>
      <c r="G24" s="400" t="s">
        <v>379</v>
      </c>
      <c r="H24" s="400" t="s">
        <v>381</v>
      </c>
      <c r="I24" s="392">
        <v>14000</v>
      </c>
      <c r="J24" s="393" t="s">
        <v>365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s="391" customFormat="1" ht="57.6" x14ac:dyDescent="0.3">
      <c r="A25" s="399"/>
      <c r="B25" s="605" t="s">
        <v>361</v>
      </c>
      <c r="C25" s="400" t="s">
        <v>383</v>
      </c>
      <c r="D25" s="401"/>
      <c r="E25" s="400" t="s">
        <v>366</v>
      </c>
      <c r="F25" s="401">
        <v>14000</v>
      </c>
      <c r="G25" s="400" t="s">
        <v>379</v>
      </c>
      <c r="H25" s="400" t="s">
        <v>382</v>
      </c>
      <c r="I25" s="392">
        <v>14000</v>
      </c>
      <c r="J25" s="393" t="s">
        <v>780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s="391" customFormat="1" ht="57.6" x14ac:dyDescent="0.3">
      <c r="A26" s="399"/>
      <c r="B26" s="605" t="s">
        <v>385</v>
      </c>
      <c r="C26" s="601" t="s">
        <v>384</v>
      </c>
      <c r="D26" s="401">
        <v>70000</v>
      </c>
      <c r="E26" s="400" t="s">
        <v>386</v>
      </c>
      <c r="F26" s="401">
        <v>14000</v>
      </c>
      <c r="G26" s="393" t="s">
        <v>387</v>
      </c>
      <c r="H26" s="400" t="s">
        <v>392</v>
      </c>
      <c r="I26" s="401">
        <v>14000</v>
      </c>
      <c r="J26" s="393" t="s">
        <v>388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s="391" customFormat="1" ht="57.6" x14ac:dyDescent="0.3">
      <c r="A27" s="399"/>
      <c r="B27" s="605" t="s">
        <v>385</v>
      </c>
      <c r="C27" s="601" t="s">
        <v>384</v>
      </c>
      <c r="D27" s="401"/>
      <c r="E27" s="400" t="s">
        <v>386</v>
      </c>
      <c r="F27" s="401">
        <v>14000</v>
      </c>
      <c r="G27" s="393" t="s">
        <v>387</v>
      </c>
      <c r="H27" s="400" t="s">
        <v>393</v>
      </c>
      <c r="I27" s="401">
        <v>14000</v>
      </c>
      <c r="J27" s="393" t="s">
        <v>389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57.6" x14ac:dyDescent="0.3">
      <c r="A28" s="399"/>
      <c r="B28" s="605" t="s">
        <v>385</v>
      </c>
      <c r="C28" s="601" t="s">
        <v>384</v>
      </c>
      <c r="D28" s="401"/>
      <c r="E28" s="400" t="s">
        <v>386</v>
      </c>
      <c r="F28" s="401">
        <v>14000</v>
      </c>
      <c r="G28" s="393" t="s">
        <v>387</v>
      </c>
      <c r="H28" s="400" t="s">
        <v>394</v>
      </c>
      <c r="I28" s="401">
        <v>14000</v>
      </c>
      <c r="J28" s="393" t="s">
        <v>390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s="391" customFormat="1" ht="57.6" x14ac:dyDescent="0.3">
      <c r="A29" s="399"/>
      <c r="B29" s="605" t="s">
        <v>385</v>
      </c>
      <c r="C29" s="601" t="s">
        <v>384</v>
      </c>
      <c r="D29" s="401"/>
      <c r="E29" s="400" t="s">
        <v>386</v>
      </c>
      <c r="F29" s="401">
        <v>14000</v>
      </c>
      <c r="G29" s="393" t="s">
        <v>387</v>
      </c>
      <c r="H29" s="400" t="s">
        <v>395</v>
      </c>
      <c r="I29" s="401">
        <v>14000</v>
      </c>
      <c r="J29" s="393" t="s">
        <v>391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s="391" customFormat="1" ht="57.6" x14ac:dyDescent="0.3">
      <c r="A30" s="399"/>
      <c r="B30" s="605" t="s">
        <v>385</v>
      </c>
      <c r="C30" s="601" t="s">
        <v>384</v>
      </c>
      <c r="D30" s="401"/>
      <c r="E30" s="400" t="s">
        <v>386</v>
      </c>
      <c r="F30" s="401">
        <v>14000</v>
      </c>
      <c r="G30" s="393" t="s">
        <v>387</v>
      </c>
      <c r="H30" s="400" t="s">
        <v>396</v>
      </c>
      <c r="I30" s="401">
        <v>14000</v>
      </c>
      <c r="J30" s="393" t="s">
        <v>781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391" customFormat="1" ht="71.25" customHeight="1" x14ac:dyDescent="0.3">
      <c r="A31" s="399"/>
      <c r="B31" s="605" t="s">
        <v>433</v>
      </c>
      <c r="C31" s="393" t="s">
        <v>397</v>
      </c>
      <c r="D31" s="396">
        <v>62700</v>
      </c>
      <c r="E31" s="602" t="s">
        <v>407</v>
      </c>
      <c r="F31" s="392">
        <v>12540</v>
      </c>
      <c r="G31" s="400" t="s">
        <v>402</v>
      </c>
      <c r="H31" s="400" t="s">
        <v>402</v>
      </c>
      <c r="I31" s="392">
        <v>12540</v>
      </c>
      <c r="J31" s="393" t="s">
        <v>398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391" customFormat="1" ht="57.6" x14ac:dyDescent="0.3">
      <c r="A32" s="399"/>
      <c r="B32" s="605" t="s">
        <v>433</v>
      </c>
      <c r="C32" s="393" t="s">
        <v>397</v>
      </c>
      <c r="D32" s="401"/>
      <c r="E32" s="602" t="s">
        <v>407</v>
      </c>
      <c r="F32" s="392">
        <v>12540</v>
      </c>
      <c r="G32" s="400" t="s">
        <v>403</v>
      </c>
      <c r="H32" s="400" t="s">
        <v>403</v>
      </c>
      <c r="I32" s="392">
        <v>12540</v>
      </c>
      <c r="J32" s="393" t="s">
        <v>399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57.6" x14ac:dyDescent="0.3">
      <c r="A33" s="399"/>
      <c r="B33" s="605" t="s">
        <v>433</v>
      </c>
      <c r="C33" s="393" t="s">
        <v>397</v>
      </c>
      <c r="D33" s="401"/>
      <c r="E33" s="602" t="s">
        <v>407</v>
      </c>
      <c r="F33" s="392">
        <v>12540</v>
      </c>
      <c r="G33" s="400" t="s">
        <v>404</v>
      </c>
      <c r="H33" s="400" t="s">
        <v>404</v>
      </c>
      <c r="I33" s="392">
        <v>12540</v>
      </c>
      <c r="J33" s="393" t="s">
        <v>400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57.6" x14ac:dyDescent="0.3">
      <c r="A34" s="399"/>
      <c r="B34" s="605" t="s">
        <v>433</v>
      </c>
      <c r="C34" s="393" t="s">
        <v>397</v>
      </c>
      <c r="D34" s="401"/>
      <c r="E34" s="602" t="s">
        <v>407</v>
      </c>
      <c r="F34" s="401">
        <v>12540</v>
      </c>
      <c r="G34" s="400" t="s">
        <v>405</v>
      </c>
      <c r="H34" s="400" t="s">
        <v>405</v>
      </c>
      <c r="I34" s="401">
        <v>12540</v>
      </c>
      <c r="J34" s="393" t="s">
        <v>401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57.6" x14ac:dyDescent="0.3">
      <c r="A35" s="399"/>
      <c r="B35" s="605" t="s">
        <v>433</v>
      </c>
      <c r="C35" s="393" t="s">
        <v>397</v>
      </c>
      <c r="D35" s="401"/>
      <c r="E35" s="602" t="s">
        <v>407</v>
      </c>
      <c r="F35" s="401">
        <v>12540</v>
      </c>
      <c r="G35" s="400" t="s">
        <v>406</v>
      </c>
      <c r="H35" s="400" t="s">
        <v>406</v>
      </c>
      <c r="I35" s="401">
        <v>12540</v>
      </c>
      <c r="J35" s="393" t="s">
        <v>782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s="391" customFormat="1" ht="57.6" x14ac:dyDescent="0.3">
      <c r="A36" s="399"/>
      <c r="B36" s="605" t="s">
        <v>434</v>
      </c>
      <c r="C36" s="393" t="s">
        <v>408</v>
      </c>
      <c r="D36" s="396">
        <v>1850</v>
      </c>
      <c r="E36" s="602" t="s">
        <v>420</v>
      </c>
      <c r="F36" s="603">
        <v>1850</v>
      </c>
      <c r="G36" s="393" t="s">
        <v>416</v>
      </c>
      <c r="H36" s="393" t="s">
        <v>417</v>
      </c>
      <c r="I36" s="603">
        <v>1850</v>
      </c>
      <c r="J36" s="393" t="s">
        <v>413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s="391" customFormat="1" ht="57.6" x14ac:dyDescent="0.3">
      <c r="A37" s="399"/>
      <c r="B37" s="605" t="s">
        <v>435</v>
      </c>
      <c r="C37" s="393" t="s">
        <v>409</v>
      </c>
      <c r="D37" s="396">
        <v>3200</v>
      </c>
      <c r="E37" s="602" t="s">
        <v>420</v>
      </c>
      <c r="F37" s="603">
        <v>3200</v>
      </c>
      <c r="G37" s="393" t="s">
        <v>416</v>
      </c>
      <c r="H37" s="393" t="s">
        <v>417</v>
      </c>
      <c r="I37" s="603">
        <v>3200</v>
      </c>
      <c r="J37" s="393" t="s">
        <v>413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57.6" x14ac:dyDescent="0.3">
      <c r="A38" s="399"/>
      <c r="B38" s="626" t="s">
        <v>436</v>
      </c>
      <c r="C38" s="393" t="s">
        <v>410</v>
      </c>
      <c r="D38" s="396">
        <v>1599</v>
      </c>
      <c r="E38" s="400" t="s">
        <v>763</v>
      </c>
      <c r="F38" s="603">
        <v>1599</v>
      </c>
      <c r="G38" s="393" t="s">
        <v>416</v>
      </c>
      <c r="H38" s="393" t="s">
        <v>418</v>
      </c>
      <c r="I38" s="603">
        <v>1599</v>
      </c>
      <c r="J38" s="393" t="s">
        <v>414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391" customFormat="1" ht="57.6" x14ac:dyDescent="0.3">
      <c r="A39" s="399"/>
      <c r="B39" s="605" t="s">
        <v>437</v>
      </c>
      <c r="C39" s="604" t="s">
        <v>411</v>
      </c>
      <c r="D39" s="396">
        <v>2245</v>
      </c>
      <c r="E39" s="400" t="s">
        <v>763</v>
      </c>
      <c r="F39" s="603">
        <v>2245</v>
      </c>
      <c r="G39" s="393" t="s">
        <v>416</v>
      </c>
      <c r="H39" s="393" t="s">
        <v>419</v>
      </c>
      <c r="I39" s="603">
        <v>2245</v>
      </c>
      <c r="J39" s="393" t="s">
        <v>415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s="391" customFormat="1" ht="57.6" x14ac:dyDescent="0.3">
      <c r="A40" s="399"/>
      <c r="B40" s="605" t="s">
        <v>439</v>
      </c>
      <c r="C40" s="393" t="s">
        <v>412</v>
      </c>
      <c r="D40" s="396">
        <v>1864</v>
      </c>
      <c r="E40" s="400" t="s">
        <v>763</v>
      </c>
      <c r="F40" s="603">
        <v>1864</v>
      </c>
      <c r="G40" s="393" t="s">
        <v>416</v>
      </c>
      <c r="H40" s="393" t="s">
        <v>418</v>
      </c>
      <c r="I40" s="603">
        <v>1864</v>
      </c>
      <c r="J40" s="393" t="s">
        <v>414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391" customFormat="1" ht="57.6" x14ac:dyDescent="0.3">
      <c r="A41" s="399"/>
      <c r="B41" s="605" t="s">
        <v>438</v>
      </c>
      <c r="C41" s="619" t="s">
        <v>448</v>
      </c>
      <c r="D41" s="401">
        <v>15000</v>
      </c>
      <c r="E41" s="633" t="s">
        <v>462</v>
      </c>
      <c r="F41" s="401">
        <v>15000</v>
      </c>
      <c r="G41" s="623" t="s">
        <v>882</v>
      </c>
      <c r="H41" s="400" t="s">
        <v>464</v>
      </c>
      <c r="I41" s="401">
        <v>15000</v>
      </c>
      <c r="J41" s="393" t="s">
        <v>465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s="391" customFormat="1" ht="57.6" x14ac:dyDescent="0.3">
      <c r="A42" s="399"/>
      <c r="B42" s="605" t="s">
        <v>440</v>
      </c>
      <c r="C42" s="619" t="s">
        <v>449</v>
      </c>
      <c r="D42" s="401">
        <v>15000</v>
      </c>
      <c r="E42" s="633" t="s">
        <v>924</v>
      </c>
      <c r="F42" s="401">
        <v>15000</v>
      </c>
      <c r="G42" s="393" t="s">
        <v>881</v>
      </c>
      <c r="H42" s="614" t="s">
        <v>794</v>
      </c>
      <c r="I42" s="401">
        <v>0</v>
      </c>
      <c r="J42" s="61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391" customFormat="1" ht="57.6" x14ac:dyDescent="0.3">
      <c r="A43" s="399"/>
      <c r="B43" s="605" t="s">
        <v>441</v>
      </c>
      <c r="C43" s="620" t="s">
        <v>450</v>
      </c>
      <c r="D43" s="401">
        <v>15000</v>
      </c>
      <c r="E43" s="400" t="s">
        <v>462</v>
      </c>
      <c r="F43" s="401">
        <v>15000</v>
      </c>
      <c r="G43" s="393" t="s">
        <v>881</v>
      </c>
      <c r="H43" s="614" t="s">
        <v>794</v>
      </c>
      <c r="I43" s="401">
        <v>0</v>
      </c>
      <c r="J43" s="614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s="391" customFormat="1" ht="57.6" x14ac:dyDescent="0.3">
      <c r="A44" s="399"/>
      <c r="B44" s="605" t="s">
        <v>442</v>
      </c>
      <c r="C44" s="619" t="s">
        <v>451</v>
      </c>
      <c r="D44" s="401">
        <v>10200</v>
      </c>
      <c r="E44" s="614" t="s">
        <v>832</v>
      </c>
      <c r="F44" s="401">
        <v>10200</v>
      </c>
      <c r="G44" s="614" t="s">
        <v>833</v>
      </c>
      <c r="H44" s="622" t="s">
        <v>834</v>
      </c>
      <c r="I44" s="401">
        <v>0</v>
      </c>
      <c r="J44" s="614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s="391" customFormat="1" ht="100.8" x14ac:dyDescent="0.3">
      <c r="A45" s="399"/>
      <c r="B45" s="605" t="s">
        <v>443</v>
      </c>
      <c r="C45" s="619" t="s">
        <v>452</v>
      </c>
      <c r="D45" s="401">
        <v>12000</v>
      </c>
      <c r="E45" s="614" t="s">
        <v>828</v>
      </c>
      <c r="F45" s="401">
        <v>12000</v>
      </c>
      <c r="G45" s="614" t="s">
        <v>829</v>
      </c>
      <c r="H45" s="614" t="s">
        <v>661</v>
      </c>
      <c r="I45" s="401">
        <v>0</v>
      </c>
      <c r="J45" s="614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s="391" customFormat="1" ht="57.6" x14ac:dyDescent="0.3">
      <c r="A46" s="399"/>
      <c r="B46" s="605" t="s">
        <v>444</v>
      </c>
      <c r="C46" s="619" t="s">
        <v>453</v>
      </c>
      <c r="D46" s="401">
        <v>12000</v>
      </c>
      <c r="E46" s="614" t="s">
        <v>831</v>
      </c>
      <c r="F46" s="401">
        <v>12000</v>
      </c>
      <c r="G46" s="614" t="s">
        <v>880</v>
      </c>
      <c r="H46" s="614" t="s">
        <v>879</v>
      </c>
      <c r="I46" s="401">
        <v>0</v>
      </c>
      <c r="J46" s="614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s="391" customFormat="1" ht="57.6" x14ac:dyDescent="0.3">
      <c r="A47" s="399"/>
      <c r="B47" s="605" t="s">
        <v>445</v>
      </c>
      <c r="C47" s="619" t="s">
        <v>454</v>
      </c>
      <c r="D47" s="401">
        <v>12000</v>
      </c>
      <c r="E47" s="614" t="s">
        <v>830</v>
      </c>
      <c r="F47" s="401">
        <v>12000</v>
      </c>
      <c r="G47" s="623" t="s">
        <v>877</v>
      </c>
      <c r="H47" s="614" t="s">
        <v>878</v>
      </c>
      <c r="I47" s="401">
        <v>2000</v>
      </c>
      <c r="J47" s="393" t="s">
        <v>479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s="391" customFormat="1" ht="72.75" customHeight="1" x14ac:dyDescent="0.3">
      <c r="A48" s="399"/>
      <c r="B48" s="605" t="s">
        <v>446</v>
      </c>
      <c r="C48" s="619" t="s">
        <v>455</v>
      </c>
      <c r="D48" s="401">
        <v>12000</v>
      </c>
      <c r="E48" s="614" t="s">
        <v>793</v>
      </c>
      <c r="F48" s="401">
        <v>12000</v>
      </c>
      <c r="G48" s="614" t="s">
        <v>827</v>
      </c>
      <c r="H48" s="614" t="s">
        <v>876</v>
      </c>
      <c r="I48" s="401">
        <v>0</v>
      </c>
      <c r="J48" s="61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s="391" customFormat="1" ht="57.6" x14ac:dyDescent="0.3">
      <c r="A49" s="399"/>
      <c r="B49" s="605" t="s">
        <v>447</v>
      </c>
      <c r="C49" s="619" t="s">
        <v>457</v>
      </c>
      <c r="D49" s="401">
        <v>12000</v>
      </c>
      <c r="E49" s="400" t="s">
        <v>458</v>
      </c>
      <c r="F49" s="401">
        <v>12000</v>
      </c>
      <c r="G49" s="400" t="s">
        <v>463</v>
      </c>
      <c r="H49" s="400" t="s">
        <v>459</v>
      </c>
      <c r="I49" s="401">
        <v>12000</v>
      </c>
      <c r="J49" s="400" t="s">
        <v>460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s="391" customFormat="1" ht="90" customHeight="1" x14ac:dyDescent="0.3">
      <c r="A50" s="399"/>
      <c r="B50" s="605" t="s">
        <v>521</v>
      </c>
      <c r="C50" s="621" t="s">
        <v>524</v>
      </c>
      <c r="D50" s="401">
        <v>45000</v>
      </c>
      <c r="E50" s="400" t="s">
        <v>527</v>
      </c>
      <c r="F50" s="401">
        <v>45000</v>
      </c>
      <c r="G50" s="623" t="s">
        <v>883</v>
      </c>
      <c r="H50" s="704" t="s">
        <v>926</v>
      </c>
      <c r="I50" s="690">
        <v>98638</v>
      </c>
      <c r="J50" s="688" t="s">
        <v>863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s="395" customFormat="1" ht="86.25" customHeight="1" x14ac:dyDescent="0.3">
      <c r="A51" s="399"/>
      <c r="B51" s="605" t="s">
        <v>522</v>
      </c>
      <c r="C51" s="606" t="s">
        <v>525</v>
      </c>
      <c r="D51" s="607">
        <v>15000</v>
      </c>
      <c r="E51" s="400" t="s">
        <v>527</v>
      </c>
      <c r="F51" s="607">
        <v>15000</v>
      </c>
      <c r="G51" s="623" t="s">
        <v>883</v>
      </c>
      <c r="H51" s="687"/>
      <c r="I51" s="691"/>
      <c r="J51" s="689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s="395" customFormat="1" ht="96" customHeight="1" x14ac:dyDescent="0.3">
      <c r="A52" s="399"/>
      <c r="B52" s="605" t="s">
        <v>523</v>
      </c>
      <c r="C52" s="606" t="s">
        <v>526</v>
      </c>
      <c r="D52" s="607">
        <v>12900</v>
      </c>
      <c r="E52" s="400" t="s">
        <v>527</v>
      </c>
      <c r="F52" s="607">
        <v>12900</v>
      </c>
      <c r="G52" s="623" t="s">
        <v>883</v>
      </c>
      <c r="H52" s="687"/>
      <c r="I52" s="691"/>
      <c r="J52" s="68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s="395" customFormat="1" ht="91.5" customHeight="1" x14ac:dyDescent="0.3">
      <c r="A53" s="399"/>
      <c r="B53" s="605" t="s">
        <v>529</v>
      </c>
      <c r="C53" s="606" t="s">
        <v>534</v>
      </c>
      <c r="D53" s="401">
        <v>3200</v>
      </c>
      <c r="E53" s="400" t="s">
        <v>527</v>
      </c>
      <c r="F53" s="401">
        <v>3200</v>
      </c>
      <c r="G53" s="623" t="s">
        <v>883</v>
      </c>
      <c r="H53" s="687"/>
      <c r="I53" s="691"/>
      <c r="J53" s="689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:23" s="395" customFormat="1" ht="92.25" customHeight="1" x14ac:dyDescent="0.3">
      <c r="A54" s="399"/>
      <c r="B54" s="605" t="s">
        <v>530</v>
      </c>
      <c r="C54" s="606" t="s">
        <v>535</v>
      </c>
      <c r="D54" s="401">
        <v>6400</v>
      </c>
      <c r="E54" s="400" t="s">
        <v>527</v>
      </c>
      <c r="F54" s="401">
        <v>6400</v>
      </c>
      <c r="G54" s="623" t="s">
        <v>883</v>
      </c>
      <c r="H54" s="687"/>
      <c r="I54" s="691"/>
      <c r="J54" s="689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3" s="395" customFormat="1" ht="83.25" customHeight="1" x14ac:dyDescent="0.3">
      <c r="A55" s="399"/>
      <c r="B55" s="605" t="s">
        <v>531</v>
      </c>
      <c r="C55" s="606" t="s">
        <v>536</v>
      </c>
      <c r="D55" s="401">
        <v>4300</v>
      </c>
      <c r="E55" s="400" t="s">
        <v>527</v>
      </c>
      <c r="F55" s="401">
        <v>4300</v>
      </c>
      <c r="G55" s="623" t="s">
        <v>883</v>
      </c>
      <c r="H55" s="687"/>
      <c r="I55" s="691"/>
      <c r="J55" s="68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3" s="395" customFormat="1" ht="85.5" customHeight="1" x14ac:dyDescent="0.3">
      <c r="A56" s="399"/>
      <c r="B56" s="605" t="s">
        <v>532</v>
      </c>
      <c r="C56" s="608" t="s">
        <v>537</v>
      </c>
      <c r="D56" s="401">
        <v>18750</v>
      </c>
      <c r="E56" s="400" t="s">
        <v>527</v>
      </c>
      <c r="F56" s="401">
        <v>18750</v>
      </c>
      <c r="G56" s="623" t="s">
        <v>883</v>
      </c>
      <c r="H56" s="687"/>
      <c r="I56" s="691"/>
      <c r="J56" s="68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s="395" customFormat="1" ht="93.75" customHeight="1" x14ac:dyDescent="0.3">
      <c r="A57" s="399"/>
      <c r="B57" s="605" t="s">
        <v>533</v>
      </c>
      <c r="C57" s="608" t="s">
        <v>538</v>
      </c>
      <c r="D57" s="401">
        <v>42800</v>
      </c>
      <c r="E57" s="400" t="s">
        <v>527</v>
      </c>
      <c r="F57" s="401">
        <v>42800</v>
      </c>
      <c r="G57" s="623" t="s">
        <v>883</v>
      </c>
      <c r="H57" s="687"/>
      <c r="I57" s="691"/>
      <c r="J57" s="689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s="395" customFormat="1" ht="104.25" customHeight="1" x14ac:dyDescent="0.3">
      <c r="A58" s="399"/>
      <c r="B58" s="605" t="s">
        <v>540</v>
      </c>
      <c r="C58" s="608" t="s">
        <v>539</v>
      </c>
      <c r="D58" s="401">
        <v>10000</v>
      </c>
      <c r="E58" s="400" t="s">
        <v>527</v>
      </c>
      <c r="F58" s="401">
        <v>10000</v>
      </c>
      <c r="G58" s="623" t="s">
        <v>883</v>
      </c>
      <c r="H58" s="687"/>
      <c r="I58" s="691"/>
      <c r="J58" s="68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395" customFormat="1" ht="119.25" customHeight="1" x14ac:dyDescent="0.3">
      <c r="A59" s="399"/>
      <c r="B59" s="605" t="s">
        <v>541</v>
      </c>
      <c r="C59" s="608" t="s">
        <v>543</v>
      </c>
      <c r="D59" s="401">
        <v>46000</v>
      </c>
      <c r="E59" s="400" t="s">
        <v>527</v>
      </c>
      <c r="F59" s="401">
        <v>46000</v>
      </c>
      <c r="G59" s="623" t="s">
        <v>883</v>
      </c>
      <c r="H59" s="687"/>
      <c r="I59" s="691"/>
      <c r="J59" s="689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s="395" customFormat="1" ht="114" customHeight="1" x14ac:dyDescent="0.3">
      <c r="A60" s="399"/>
      <c r="B60" s="605" t="s">
        <v>542</v>
      </c>
      <c r="C60" s="608" t="s">
        <v>544</v>
      </c>
      <c r="D60" s="401">
        <v>10000</v>
      </c>
      <c r="E60" s="400" t="s">
        <v>527</v>
      </c>
      <c r="F60" s="401">
        <v>10000</v>
      </c>
      <c r="G60" s="623" t="s">
        <v>883</v>
      </c>
      <c r="H60" s="687"/>
      <c r="I60" s="691"/>
      <c r="J60" s="68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s="395" customFormat="1" ht="104.25" customHeight="1" x14ac:dyDescent="0.3">
      <c r="A61" s="399"/>
      <c r="B61" s="605" t="s">
        <v>630</v>
      </c>
      <c r="C61" s="606" t="s">
        <v>632</v>
      </c>
      <c r="D61" s="401">
        <v>152350</v>
      </c>
      <c r="E61" s="400" t="s">
        <v>628</v>
      </c>
      <c r="F61" s="401">
        <v>152350</v>
      </c>
      <c r="G61" s="634" t="s">
        <v>927</v>
      </c>
      <c r="H61" s="686" t="s">
        <v>925</v>
      </c>
      <c r="I61" s="690">
        <f>270000+67244.76</f>
        <v>337244.76</v>
      </c>
      <c r="J61" s="688" t="s">
        <v>864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s="395" customFormat="1" ht="97.5" customHeight="1" x14ac:dyDescent="0.3">
      <c r="A62" s="399"/>
      <c r="B62" s="626" t="s">
        <v>920</v>
      </c>
      <c r="C62" s="606" t="s">
        <v>509</v>
      </c>
      <c r="D62" s="401">
        <v>60000</v>
      </c>
      <c r="E62" s="614" t="s">
        <v>628</v>
      </c>
      <c r="F62" s="401">
        <v>60000</v>
      </c>
      <c r="G62" s="634" t="s">
        <v>927</v>
      </c>
      <c r="H62" s="687"/>
      <c r="I62" s="691"/>
      <c r="J62" s="689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s="395" customFormat="1" ht="119.25" customHeight="1" x14ac:dyDescent="0.3">
      <c r="A63" s="399"/>
      <c r="B63" s="626" t="s">
        <v>919</v>
      </c>
      <c r="C63" s="606" t="s">
        <v>511</v>
      </c>
      <c r="D63" s="401">
        <v>27500</v>
      </c>
      <c r="E63" s="400" t="s">
        <v>628</v>
      </c>
      <c r="F63" s="401">
        <v>27500</v>
      </c>
      <c r="G63" s="634" t="s">
        <v>927</v>
      </c>
      <c r="H63" s="687"/>
      <c r="I63" s="691"/>
      <c r="J63" s="689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395" customFormat="1" ht="129" customHeight="1" x14ac:dyDescent="0.3">
      <c r="A64" s="399"/>
      <c r="B64" s="605" t="s">
        <v>631</v>
      </c>
      <c r="C64" s="606" t="s">
        <v>513</v>
      </c>
      <c r="D64" s="401">
        <v>67500</v>
      </c>
      <c r="E64" s="400" t="s">
        <v>628</v>
      </c>
      <c r="F64" s="401">
        <v>67500</v>
      </c>
      <c r="G64" s="634" t="s">
        <v>927</v>
      </c>
      <c r="H64" s="687"/>
      <c r="I64" s="691"/>
      <c r="J64" s="689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s="391" customFormat="1" ht="130.5" customHeight="1" x14ac:dyDescent="0.3">
      <c r="A65" s="399"/>
      <c r="B65" s="605" t="s">
        <v>634</v>
      </c>
      <c r="C65" s="606" t="s">
        <v>515</v>
      </c>
      <c r="D65" s="401">
        <v>30000</v>
      </c>
      <c r="E65" s="400" t="s">
        <v>628</v>
      </c>
      <c r="F65" s="401">
        <v>30000</v>
      </c>
      <c r="G65" s="634" t="s">
        <v>927</v>
      </c>
      <c r="H65" s="687"/>
      <c r="I65" s="691"/>
      <c r="J65" s="689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s="478" customFormat="1" ht="123" customHeight="1" x14ac:dyDescent="0.3">
      <c r="A66" s="399"/>
      <c r="B66" s="605" t="s">
        <v>633</v>
      </c>
      <c r="C66" s="624" t="s">
        <v>517</v>
      </c>
      <c r="D66" s="401">
        <v>25250</v>
      </c>
      <c r="E66" s="400" t="s">
        <v>628</v>
      </c>
      <c r="F66" s="401">
        <v>25250</v>
      </c>
      <c r="G66" s="634" t="s">
        <v>927</v>
      </c>
      <c r="H66" s="687"/>
      <c r="I66" s="691"/>
      <c r="J66" s="689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s="478" customFormat="1" ht="126.75" customHeight="1" x14ac:dyDescent="0.3">
      <c r="A67" s="399"/>
      <c r="B67" s="605" t="s">
        <v>635</v>
      </c>
      <c r="C67" s="624" t="s">
        <v>518</v>
      </c>
      <c r="D67" s="401">
        <v>27000</v>
      </c>
      <c r="E67" s="400" t="s">
        <v>628</v>
      </c>
      <c r="F67" s="401">
        <v>27000</v>
      </c>
      <c r="G67" s="634" t="s">
        <v>927</v>
      </c>
      <c r="H67" s="687"/>
      <c r="I67" s="691"/>
      <c r="J67" s="689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s="391" customFormat="1" ht="129" customHeight="1" x14ac:dyDescent="0.3">
      <c r="A68" s="399"/>
      <c r="B68" s="605" t="s">
        <v>635</v>
      </c>
      <c r="C68" s="606" t="s">
        <v>519</v>
      </c>
      <c r="D68" s="401">
        <v>48000</v>
      </c>
      <c r="E68" s="400" t="s">
        <v>628</v>
      </c>
      <c r="F68" s="401">
        <v>48000</v>
      </c>
      <c r="G68" s="634" t="s">
        <v>927</v>
      </c>
      <c r="H68" s="687"/>
      <c r="I68" s="691"/>
      <c r="J68" s="689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s="478" customFormat="1" ht="111.75" customHeight="1" x14ac:dyDescent="0.3">
      <c r="A69" s="399"/>
      <c r="B69" s="605" t="s">
        <v>635</v>
      </c>
      <c r="C69" s="606" t="s">
        <v>520</v>
      </c>
      <c r="D69" s="401">
        <v>35600</v>
      </c>
      <c r="E69" s="400" t="s">
        <v>628</v>
      </c>
      <c r="F69" s="401">
        <v>35600</v>
      </c>
      <c r="G69" s="400" t="s">
        <v>927</v>
      </c>
      <c r="H69" s="687"/>
      <c r="I69" s="691"/>
      <c r="J69" s="689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s="478" customFormat="1" ht="79.2" x14ac:dyDescent="0.3">
      <c r="A70" s="399"/>
      <c r="B70" s="605" t="s">
        <v>709</v>
      </c>
      <c r="C70" s="625" t="s">
        <v>699</v>
      </c>
      <c r="D70" s="401">
        <v>2990</v>
      </c>
      <c r="E70" s="400" t="s">
        <v>718</v>
      </c>
      <c r="F70" s="401">
        <v>2990</v>
      </c>
      <c r="G70" s="623" t="s">
        <v>884</v>
      </c>
      <c r="H70" s="400" t="s">
        <v>712</v>
      </c>
      <c r="I70" s="401"/>
      <c r="J70" s="61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s="495" customFormat="1" ht="79.2" x14ac:dyDescent="0.3">
      <c r="A71" s="399"/>
      <c r="B71" s="605" t="s">
        <v>710</v>
      </c>
      <c r="C71" s="625" t="s">
        <v>700</v>
      </c>
      <c r="D71" s="401">
        <v>1495</v>
      </c>
      <c r="E71" s="400" t="s">
        <v>718</v>
      </c>
      <c r="F71" s="401">
        <v>1495</v>
      </c>
      <c r="G71" s="623" t="s">
        <v>885</v>
      </c>
      <c r="H71" s="400" t="s">
        <v>713</v>
      </c>
      <c r="I71" s="401"/>
      <c r="J71" s="61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s="495" customFormat="1" ht="79.2" x14ac:dyDescent="0.3">
      <c r="A72" s="399"/>
      <c r="B72" s="605" t="s">
        <v>711</v>
      </c>
      <c r="C72" s="625" t="s">
        <v>701</v>
      </c>
      <c r="D72" s="401">
        <v>3887</v>
      </c>
      <c r="E72" s="400" t="s">
        <v>718</v>
      </c>
      <c r="F72" s="401">
        <v>3887</v>
      </c>
      <c r="G72" s="623" t="s">
        <v>886</v>
      </c>
      <c r="H72" s="400" t="s">
        <v>714</v>
      </c>
      <c r="I72" s="401"/>
      <c r="J72" s="61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s="495" customFormat="1" ht="79.2" x14ac:dyDescent="0.3">
      <c r="A73" s="399"/>
      <c r="B73" s="626" t="s">
        <v>814</v>
      </c>
      <c r="C73" s="625" t="s">
        <v>702</v>
      </c>
      <c r="D73" s="401">
        <v>2691</v>
      </c>
      <c r="E73" s="400" t="s">
        <v>718</v>
      </c>
      <c r="F73" s="401">
        <v>2691</v>
      </c>
      <c r="G73" s="623" t="s">
        <v>887</v>
      </c>
      <c r="H73" s="400" t="s">
        <v>715</v>
      </c>
      <c r="I73" s="401"/>
      <c r="J73" s="61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495" customFormat="1" ht="79.2" x14ac:dyDescent="0.3">
      <c r="A74" s="399"/>
      <c r="B74" s="626" t="s">
        <v>815</v>
      </c>
      <c r="C74" s="625" t="s">
        <v>703</v>
      </c>
      <c r="D74" s="401">
        <v>2392</v>
      </c>
      <c r="E74" s="400" t="s">
        <v>718</v>
      </c>
      <c r="F74" s="401">
        <v>2392</v>
      </c>
      <c r="G74" s="623" t="s">
        <v>888</v>
      </c>
      <c r="H74" s="400" t="s">
        <v>716</v>
      </c>
      <c r="I74" s="401"/>
      <c r="J74" s="61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s="495" customFormat="1" ht="92.4" x14ac:dyDescent="0.3">
      <c r="A75" s="399"/>
      <c r="B75" s="626" t="s">
        <v>816</v>
      </c>
      <c r="C75" s="625" t="s">
        <v>704</v>
      </c>
      <c r="D75" s="401">
        <v>9568</v>
      </c>
      <c r="E75" s="400" t="s">
        <v>718</v>
      </c>
      <c r="F75" s="401">
        <v>9568</v>
      </c>
      <c r="G75" s="623" t="s">
        <v>889</v>
      </c>
      <c r="H75" s="400" t="s">
        <v>717</v>
      </c>
      <c r="I75" s="401"/>
      <c r="J75" s="61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s="478" customFormat="1" ht="79.2" x14ac:dyDescent="0.3">
      <c r="A76" s="399"/>
      <c r="B76" s="626" t="s">
        <v>817</v>
      </c>
      <c r="C76" s="625" t="s">
        <v>705</v>
      </c>
      <c r="D76" s="401">
        <v>7475</v>
      </c>
      <c r="E76" s="400" t="s">
        <v>718</v>
      </c>
      <c r="F76" s="401">
        <v>7475</v>
      </c>
      <c r="G76" s="623" t="s">
        <v>890</v>
      </c>
      <c r="H76" s="400" t="s">
        <v>719</v>
      </c>
      <c r="I76" s="401"/>
      <c r="J76" s="61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s="495" customFormat="1" ht="79.2" x14ac:dyDescent="0.3">
      <c r="A77" s="399"/>
      <c r="B77" s="626" t="s">
        <v>818</v>
      </c>
      <c r="C77" s="625" t="s">
        <v>706</v>
      </c>
      <c r="D77" s="401">
        <v>9269</v>
      </c>
      <c r="E77" s="400" t="s">
        <v>718</v>
      </c>
      <c r="F77" s="401">
        <v>9269</v>
      </c>
      <c r="G77" s="400" t="s">
        <v>720</v>
      </c>
      <c r="H77" s="400" t="s">
        <v>721</v>
      </c>
      <c r="I77" s="401"/>
      <c r="J77" s="61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s="478" customFormat="1" ht="79.2" x14ac:dyDescent="0.3">
      <c r="A78" s="399"/>
      <c r="B78" s="626" t="s">
        <v>819</v>
      </c>
      <c r="C78" s="625" t="s">
        <v>707</v>
      </c>
      <c r="D78" s="401">
        <v>8970</v>
      </c>
      <c r="E78" s="400" t="s">
        <v>718</v>
      </c>
      <c r="F78" s="401">
        <v>8970</v>
      </c>
      <c r="G78" s="623" t="s">
        <v>891</v>
      </c>
      <c r="H78" s="400" t="s">
        <v>722</v>
      </c>
      <c r="I78" s="401"/>
      <c r="J78" s="61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92.4" x14ac:dyDescent="0.3">
      <c r="A79" s="399"/>
      <c r="B79" s="626" t="s">
        <v>820</v>
      </c>
      <c r="C79" s="627" t="s">
        <v>708</v>
      </c>
      <c r="D79" s="401">
        <v>23490</v>
      </c>
      <c r="E79" s="400" t="s">
        <v>718</v>
      </c>
      <c r="F79" s="401">
        <v>23490</v>
      </c>
      <c r="G79" s="623" t="s">
        <v>892</v>
      </c>
      <c r="H79" s="400" t="s">
        <v>723</v>
      </c>
      <c r="I79" s="401"/>
      <c r="J79" s="61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391" customFormat="1" ht="79.2" x14ac:dyDescent="0.3">
      <c r="A80" s="399"/>
      <c r="B80" s="605" t="s">
        <v>319</v>
      </c>
      <c r="C80" s="625" t="s">
        <v>320</v>
      </c>
      <c r="D80" s="401">
        <v>3500</v>
      </c>
      <c r="E80" s="400" t="s">
        <v>718</v>
      </c>
      <c r="F80" s="401">
        <v>3500</v>
      </c>
      <c r="G80" s="623" t="s">
        <v>893</v>
      </c>
      <c r="H80" s="400" t="s">
        <v>724</v>
      </c>
      <c r="I80" s="401">
        <v>3500</v>
      </c>
      <c r="J80" s="400" t="s">
        <v>322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s="391" customFormat="1" ht="79.2" x14ac:dyDescent="0.3">
      <c r="A81" s="399"/>
      <c r="B81" s="605" t="s">
        <v>318</v>
      </c>
      <c r="C81" s="625" t="s">
        <v>575</v>
      </c>
      <c r="D81" s="401">
        <v>2070</v>
      </c>
      <c r="E81" s="400" t="s">
        <v>718</v>
      </c>
      <c r="F81" s="401">
        <v>2070</v>
      </c>
      <c r="G81" s="623" t="s">
        <v>894</v>
      </c>
      <c r="H81" s="400" t="s">
        <v>725</v>
      </c>
      <c r="I81" s="401">
        <v>2070</v>
      </c>
      <c r="J81" s="614" t="s">
        <v>785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s="391" customFormat="1" ht="79.2" x14ac:dyDescent="0.3">
      <c r="A82" s="399"/>
      <c r="B82" s="605" t="s">
        <v>317</v>
      </c>
      <c r="C82" s="625" t="s">
        <v>321</v>
      </c>
      <c r="D82" s="401">
        <v>3500</v>
      </c>
      <c r="E82" s="400" t="s">
        <v>718</v>
      </c>
      <c r="F82" s="401">
        <v>3500</v>
      </c>
      <c r="G82" s="623" t="s">
        <v>900</v>
      </c>
      <c r="H82" s="400" t="s">
        <v>726</v>
      </c>
      <c r="I82" s="401">
        <v>3500</v>
      </c>
      <c r="J82" s="400" t="s">
        <v>323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s="391" customFormat="1" ht="79.2" x14ac:dyDescent="0.3">
      <c r="A83" s="399"/>
      <c r="B83" s="605" t="s">
        <v>316</v>
      </c>
      <c r="C83" s="625" t="s">
        <v>576</v>
      </c>
      <c r="D83" s="401">
        <v>3700</v>
      </c>
      <c r="E83" s="400" t="s">
        <v>718</v>
      </c>
      <c r="F83" s="401">
        <v>3700</v>
      </c>
      <c r="G83" s="623" t="s">
        <v>895</v>
      </c>
      <c r="H83" s="400" t="s">
        <v>727</v>
      </c>
      <c r="I83" s="401">
        <v>3700</v>
      </c>
      <c r="J83" s="400" t="s">
        <v>728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79.2" x14ac:dyDescent="0.3">
      <c r="A84" s="399"/>
      <c r="B84" s="605" t="s">
        <v>315</v>
      </c>
      <c r="C84" s="625" t="s">
        <v>577</v>
      </c>
      <c r="D84" s="401">
        <v>3300</v>
      </c>
      <c r="E84" s="400" t="s">
        <v>718</v>
      </c>
      <c r="F84" s="401">
        <v>3300</v>
      </c>
      <c r="G84" s="623" t="s">
        <v>896</v>
      </c>
      <c r="H84" s="400" t="s">
        <v>729</v>
      </c>
      <c r="I84" s="401">
        <v>3300</v>
      </c>
      <c r="J84" s="400" t="s">
        <v>730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ht="86.4" x14ac:dyDescent="0.3">
      <c r="A85" s="399"/>
      <c r="B85" s="605" t="s">
        <v>308</v>
      </c>
      <c r="C85" s="400" t="s">
        <v>309</v>
      </c>
      <c r="D85" s="401">
        <v>13248</v>
      </c>
      <c r="E85" s="400" t="s">
        <v>718</v>
      </c>
      <c r="F85" s="401">
        <v>13248</v>
      </c>
      <c r="G85" s="623" t="s">
        <v>898</v>
      </c>
      <c r="H85" s="400" t="s">
        <v>311</v>
      </c>
      <c r="I85" s="401">
        <v>13248</v>
      </c>
      <c r="J85" s="400" t="s">
        <v>310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ht="79.2" x14ac:dyDescent="0.3">
      <c r="A86" s="399"/>
      <c r="B86" s="605" t="s">
        <v>312</v>
      </c>
      <c r="C86" s="625" t="s">
        <v>313</v>
      </c>
      <c r="D86" s="401">
        <v>10350</v>
      </c>
      <c r="E86" s="400" t="s">
        <v>718</v>
      </c>
      <c r="F86" s="401">
        <v>10350</v>
      </c>
      <c r="G86" s="623" t="s">
        <v>897</v>
      </c>
      <c r="H86" s="400" t="s">
        <v>261</v>
      </c>
      <c r="I86" s="401">
        <v>10350</v>
      </c>
      <c r="J86" s="400" t="s">
        <v>314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ht="72" x14ac:dyDescent="0.3">
      <c r="A87" s="399"/>
      <c r="B87" s="605" t="s">
        <v>304</v>
      </c>
      <c r="C87" s="400" t="s">
        <v>303</v>
      </c>
      <c r="D87" s="401">
        <v>12834</v>
      </c>
      <c r="E87" s="400" t="s">
        <v>718</v>
      </c>
      <c r="F87" s="401">
        <v>12834</v>
      </c>
      <c r="G87" s="623" t="s">
        <v>899</v>
      </c>
      <c r="H87" s="400" t="s">
        <v>305</v>
      </c>
      <c r="I87" s="401">
        <v>12834</v>
      </c>
      <c r="J87" s="400" t="s">
        <v>306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ht="86.4" x14ac:dyDescent="0.3">
      <c r="A88" s="399"/>
      <c r="B88" s="605" t="s">
        <v>302</v>
      </c>
      <c r="C88" s="400" t="s">
        <v>300</v>
      </c>
      <c r="D88" s="401">
        <v>12400</v>
      </c>
      <c r="E88" s="400" t="s">
        <v>718</v>
      </c>
      <c r="F88" s="401">
        <v>12400</v>
      </c>
      <c r="G88" s="623" t="s">
        <v>902</v>
      </c>
      <c r="H88" s="400" t="s">
        <v>307</v>
      </c>
      <c r="I88" s="401">
        <v>12400</v>
      </c>
      <c r="J88" s="400" t="s">
        <v>301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ht="79.2" x14ac:dyDescent="0.3">
      <c r="A89" s="399"/>
      <c r="B89" s="605" t="s">
        <v>296</v>
      </c>
      <c r="C89" s="625" t="s">
        <v>297</v>
      </c>
      <c r="D89" s="401">
        <v>33120</v>
      </c>
      <c r="E89" s="400" t="s">
        <v>718</v>
      </c>
      <c r="F89" s="401">
        <v>33120</v>
      </c>
      <c r="G89" s="623" t="s">
        <v>901</v>
      </c>
      <c r="H89" s="400" t="s">
        <v>298</v>
      </c>
      <c r="I89" s="401">
        <v>33120</v>
      </c>
      <c r="J89" s="400" t="s">
        <v>299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s="553" customFormat="1" ht="79.2" x14ac:dyDescent="0.3">
      <c r="A90" s="399"/>
      <c r="B90" s="605" t="s">
        <v>747</v>
      </c>
      <c r="C90" s="625" t="s">
        <v>743</v>
      </c>
      <c r="D90" s="401">
        <v>8510</v>
      </c>
      <c r="E90" s="400" t="s">
        <v>755</v>
      </c>
      <c r="F90" s="401">
        <v>8510</v>
      </c>
      <c r="G90" s="623" t="s">
        <v>903</v>
      </c>
      <c r="H90" s="400" t="s">
        <v>724</v>
      </c>
      <c r="I90" s="401">
        <v>8510</v>
      </c>
      <c r="J90" s="400" t="s">
        <v>758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s="553" customFormat="1" ht="79.2" x14ac:dyDescent="0.3">
      <c r="A91" s="399"/>
      <c r="B91" s="605" t="s">
        <v>748</v>
      </c>
      <c r="C91" s="625" t="s">
        <v>744</v>
      </c>
      <c r="D91" s="401">
        <v>4255</v>
      </c>
      <c r="E91" s="400" t="s">
        <v>755</v>
      </c>
      <c r="F91" s="401">
        <v>4255</v>
      </c>
      <c r="G91" s="623" t="s">
        <v>904</v>
      </c>
      <c r="H91" s="400" t="s">
        <v>757</v>
      </c>
      <c r="I91" s="401">
        <v>4255</v>
      </c>
      <c r="J91" s="400" t="s">
        <v>759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s="553" customFormat="1" ht="79.2" x14ac:dyDescent="0.3">
      <c r="A92" s="399"/>
      <c r="B92" s="605" t="s">
        <v>749</v>
      </c>
      <c r="C92" s="625" t="s">
        <v>745</v>
      </c>
      <c r="D92" s="401">
        <v>11063</v>
      </c>
      <c r="E92" s="400" t="s">
        <v>755</v>
      </c>
      <c r="F92" s="401">
        <v>11063</v>
      </c>
      <c r="G92" s="623" t="s">
        <v>905</v>
      </c>
      <c r="H92" s="400" t="s">
        <v>726</v>
      </c>
      <c r="I92" s="401">
        <v>11063</v>
      </c>
      <c r="J92" s="400" t="s">
        <v>760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s="553" customFormat="1" ht="79.2" x14ac:dyDescent="0.3">
      <c r="A93" s="399"/>
      <c r="B93" s="605" t="s">
        <v>750</v>
      </c>
      <c r="C93" s="625" t="s">
        <v>756</v>
      </c>
      <c r="D93" s="401">
        <v>7659</v>
      </c>
      <c r="E93" s="400" t="s">
        <v>755</v>
      </c>
      <c r="F93" s="401">
        <v>7659</v>
      </c>
      <c r="G93" s="623" t="s">
        <v>906</v>
      </c>
      <c r="H93" s="400" t="s">
        <v>727</v>
      </c>
      <c r="I93" s="401">
        <v>7659</v>
      </c>
      <c r="J93" s="400" t="s">
        <v>761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s="553" customFormat="1" ht="79.2" x14ac:dyDescent="0.3">
      <c r="A94" s="399"/>
      <c r="B94" s="605" t="s">
        <v>751</v>
      </c>
      <c r="C94" s="625" t="s">
        <v>746</v>
      </c>
      <c r="D94" s="401">
        <v>6808</v>
      </c>
      <c r="E94" s="400" t="s">
        <v>755</v>
      </c>
      <c r="F94" s="401">
        <v>6808</v>
      </c>
      <c r="G94" s="623" t="s">
        <v>907</v>
      </c>
      <c r="H94" s="400" t="s">
        <v>729</v>
      </c>
      <c r="I94" s="401">
        <v>6808</v>
      </c>
      <c r="J94" s="400" t="s">
        <v>762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ht="115.5" customHeight="1" x14ac:dyDescent="0.3">
      <c r="A95" s="399"/>
      <c r="B95" s="605" t="s">
        <v>354</v>
      </c>
      <c r="C95" s="625" t="s">
        <v>353</v>
      </c>
      <c r="D95" s="401">
        <v>10120</v>
      </c>
      <c r="E95" s="614" t="s">
        <v>807</v>
      </c>
      <c r="F95" s="401">
        <v>10120</v>
      </c>
      <c r="G95" s="623" t="s">
        <v>908</v>
      </c>
      <c r="H95" s="614" t="s">
        <v>355</v>
      </c>
      <c r="I95" s="401">
        <v>10120</v>
      </c>
      <c r="J95" s="400" t="s">
        <v>356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ht="100.8" x14ac:dyDescent="0.3">
      <c r="A96" s="399"/>
      <c r="B96" s="605" t="s">
        <v>289</v>
      </c>
      <c r="C96" s="400" t="s">
        <v>290</v>
      </c>
      <c r="D96" s="401">
        <v>4700</v>
      </c>
      <c r="E96" s="400" t="s">
        <v>274</v>
      </c>
      <c r="F96" s="401">
        <v>4700</v>
      </c>
      <c r="G96" s="623" t="s">
        <v>909</v>
      </c>
      <c r="H96" s="400" t="s">
        <v>324</v>
      </c>
      <c r="I96" s="401">
        <v>4700</v>
      </c>
      <c r="J96" s="614" t="s">
        <v>786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s="391" customFormat="1" ht="115.2" x14ac:dyDescent="0.3">
      <c r="A97" s="399"/>
      <c r="B97" s="605" t="s">
        <v>326</v>
      </c>
      <c r="C97" s="393" t="s">
        <v>325</v>
      </c>
      <c r="D97" s="401">
        <v>12220</v>
      </c>
      <c r="E97" s="400" t="s">
        <v>274</v>
      </c>
      <c r="F97" s="401">
        <v>12220</v>
      </c>
      <c r="G97" s="393" t="s">
        <v>910</v>
      </c>
      <c r="H97" s="393" t="s">
        <v>327</v>
      </c>
      <c r="I97" s="401">
        <v>12220</v>
      </c>
      <c r="J97" s="393" t="s">
        <v>328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s="391" customFormat="1" ht="100.8" x14ac:dyDescent="0.3">
      <c r="A98" s="399"/>
      <c r="B98" s="605" t="s">
        <v>329</v>
      </c>
      <c r="C98" s="393" t="s">
        <v>330</v>
      </c>
      <c r="D98" s="401">
        <v>8460</v>
      </c>
      <c r="E98" s="400" t="s">
        <v>274</v>
      </c>
      <c r="F98" s="401">
        <v>8460</v>
      </c>
      <c r="G98" s="393" t="s">
        <v>911</v>
      </c>
      <c r="H98" s="393" t="s">
        <v>332</v>
      </c>
      <c r="I98" s="396">
        <v>8460</v>
      </c>
      <c r="J98" s="393" t="s">
        <v>331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s="391" customFormat="1" ht="115.2" x14ac:dyDescent="0.3">
      <c r="A99" s="399"/>
      <c r="B99" s="605" t="s">
        <v>333</v>
      </c>
      <c r="C99" s="393" t="s">
        <v>334</v>
      </c>
      <c r="D99" s="401">
        <v>7520</v>
      </c>
      <c r="E99" s="400" t="s">
        <v>274</v>
      </c>
      <c r="F99" s="396">
        <v>7520</v>
      </c>
      <c r="G99" s="393" t="s">
        <v>336</v>
      </c>
      <c r="H99" s="393" t="s">
        <v>335</v>
      </c>
      <c r="I99" s="401">
        <v>7520</v>
      </c>
      <c r="J99" s="393" t="s">
        <v>813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s="391" customFormat="1" ht="129.6" x14ac:dyDescent="0.3">
      <c r="A100" s="399"/>
      <c r="B100" s="605" t="s">
        <v>337</v>
      </c>
      <c r="C100" s="393" t="s">
        <v>341</v>
      </c>
      <c r="D100" s="396">
        <v>30080</v>
      </c>
      <c r="E100" s="400" t="s">
        <v>274</v>
      </c>
      <c r="F100" s="396">
        <v>30080</v>
      </c>
      <c r="G100" s="393" t="s">
        <v>912</v>
      </c>
      <c r="H100" s="393" t="s">
        <v>343</v>
      </c>
      <c r="I100" s="609">
        <v>30080</v>
      </c>
      <c r="J100" s="393" t="s">
        <v>345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s="391" customFormat="1" ht="115.2" x14ac:dyDescent="0.3">
      <c r="A101" s="399"/>
      <c r="B101" s="605" t="s">
        <v>340</v>
      </c>
      <c r="C101" s="393" t="s">
        <v>342</v>
      </c>
      <c r="D101" s="396">
        <v>23500</v>
      </c>
      <c r="E101" s="400" t="s">
        <v>274</v>
      </c>
      <c r="F101" s="396">
        <v>23500</v>
      </c>
      <c r="G101" s="393" t="s">
        <v>913</v>
      </c>
      <c r="H101" s="393" t="s">
        <v>344</v>
      </c>
      <c r="I101" s="609">
        <v>23500</v>
      </c>
      <c r="J101" s="393" t="s">
        <v>346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s="391" customFormat="1" ht="115.2" x14ac:dyDescent="0.3">
      <c r="A102" s="399"/>
      <c r="B102" s="605" t="s">
        <v>339</v>
      </c>
      <c r="C102" s="393" t="s">
        <v>347</v>
      </c>
      <c r="D102" s="401">
        <v>29140</v>
      </c>
      <c r="E102" s="400" t="s">
        <v>274</v>
      </c>
      <c r="F102" s="401">
        <v>29140</v>
      </c>
      <c r="G102" s="393" t="s">
        <v>914</v>
      </c>
      <c r="H102" s="393" t="s">
        <v>349</v>
      </c>
      <c r="I102" s="401">
        <v>29140</v>
      </c>
      <c r="J102" s="393" t="s">
        <v>351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s="391" customFormat="1" ht="129.6" x14ac:dyDescent="0.3">
      <c r="A103" s="399"/>
      <c r="B103" s="605" t="s">
        <v>338</v>
      </c>
      <c r="C103" s="393" t="s">
        <v>348</v>
      </c>
      <c r="D103" s="401">
        <v>28200</v>
      </c>
      <c r="E103" s="400" t="s">
        <v>274</v>
      </c>
      <c r="F103" s="401">
        <v>28200</v>
      </c>
      <c r="G103" s="393" t="s">
        <v>915</v>
      </c>
      <c r="H103" s="393" t="s">
        <v>350</v>
      </c>
      <c r="I103" s="401">
        <v>28200</v>
      </c>
      <c r="J103" s="393" t="s">
        <v>352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s="391" customFormat="1" ht="126" customHeight="1" x14ac:dyDescent="0.3">
      <c r="A104" s="399"/>
      <c r="B104" s="605" t="s">
        <v>357</v>
      </c>
      <c r="C104" s="625" t="s">
        <v>358</v>
      </c>
      <c r="D104" s="401">
        <v>11400</v>
      </c>
      <c r="E104" s="400" t="s">
        <v>274</v>
      </c>
      <c r="F104" s="401">
        <v>11400</v>
      </c>
      <c r="G104" s="393" t="s">
        <v>916</v>
      </c>
      <c r="H104" s="393" t="s">
        <v>359</v>
      </c>
      <c r="I104" s="401">
        <v>11400</v>
      </c>
      <c r="J104" s="393" t="s">
        <v>787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ht="72" x14ac:dyDescent="0.3">
      <c r="A105" s="399"/>
      <c r="B105" s="605" t="s">
        <v>273</v>
      </c>
      <c r="C105" s="400" t="s">
        <v>291</v>
      </c>
      <c r="D105" s="401">
        <v>3750</v>
      </c>
      <c r="E105" s="400" t="s">
        <v>274</v>
      </c>
      <c r="F105" s="401">
        <v>3750</v>
      </c>
      <c r="G105" s="400" t="s">
        <v>275</v>
      </c>
      <c r="H105" s="400" t="s">
        <v>276</v>
      </c>
      <c r="I105" s="401">
        <v>3750</v>
      </c>
      <c r="J105" s="400" t="s">
        <v>294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ht="91.5" customHeight="1" x14ac:dyDescent="0.3">
      <c r="A106" s="399"/>
      <c r="B106" s="605" t="s">
        <v>273</v>
      </c>
      <c r="C106" s="400" t="s">
        <v>281</v>
      </c>
      <c r="D106" s="401">
        <v>3750</v>
      </c>
      <c r="E106" s="400" t="s">
        <v>274</v>
      </c>
      <c r="F106" s="401">
        <v>3750</v>
      </c>
      <c r="G106" s="400" t="s">
        <v>282</v>
      </c>
      <c r="H106" s="400" t="s">
        <v>283</v>
      </c>
      <c r="I106" s="401">
        <v>3750</v>
      </c>
      <c r="J106" s="400" t="s">
        <v>295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ht="99" customHeight="1" x14ac:dyDescent="0.3">
      <c r="A107" s="399"/>
      <c r="B107" s="605" t="s">
        <v>273</v>
      </c>
      <c r="C107" s="400" t="s">
        <v>286</v>
      </c>
      <c r="D107" s="401">
        <v>3750</v>
      </c>
      <c r="E107" s="400" t="s">
        <v>274</v>
      </c>
      <c r="F107" s="401">
        <v>3750</v>
      </c>
      <c r="G107" s="400" t="s">
        <v>287</v>
      </c>
      <c r="H107" s="400" t="s">
        <v>288</v>
      </c>
      <c r="I107" s="401">
        <v>3750</v>
      </c>
      <c r="J107" s="400" t="s">
        <v>293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ht="93" customHeight="1" x14ac:dyDescent="0.3">
      <c r="A108" s="399"/>
      <c r="B108" s="605" t="s">
        <v>273</v>
      </c>
      <c r="C108" s="400" t="s">
        <v>277</v>
      </c>
      <c r="D108" s="401">
        <v>3750</v>
      </c>
      <c r="E108" s="400" t="s">
        <v>274</v>
      </c>
      <c r="F108" s="401">
        <v>3750</v>
      </c>
      <c r="G108" s="400" t="s">
        <v>278</v>
      </c>
      <c r="H108" s="400" t="s">
        <v>279</v>
      </c>
      <c r="I108" s="401">
        <v>3750</v>
      </c>
      <c r="J108" s="400" t="s">
        <v>280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ht="72" x14ac:dyDescent="0.3">
      <c r="A109" s="399"/>
      <c r="B109" s="605" t="s">
        <v>273</v>
      </c>
      <c r="C109" s="400" t="s">
        <v>284</v>
      </c>
      <c r="D109" s="401">
        <v>3750</v>
      </c>
      <c r="E109" s="400" t="s">
        <v>274</v>
      </c>
      <c r="F109" s="401">
        <v>3750</v>
      </c>
      <c r="G109" s="400" t="s">
        <v>285</v>
      </c>
      <c r="H109" s="400" t="s">
        <v>292</v>
      </c>
      <c r="I109" s="401">
        <v>3750</v>
      </c>
      <c r="J109" s="614" t="s">
        <v>788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s="495" customFormat="1" ht="64.5" customHeight="1" x14ac:dyDescent="0.3">
      <c r="A110" s="399"/>
      <c r="B110" s="605" t="s">
        <v>731</v>
      </c>
      <c r="C110" s="400" t="s">
        <v>605</v>
      </c>
      <c r="D110" s="401">
        <v>11450</v>
      </c>
      <c r="E110" s="400" t="s">
        <v>763</v>
      </c>
      <c r="F110" s="401">
        <v>11450</v>
      </c>
      <c r="G110" s="400" t="s">
        <v>766</v>
      </c>
      <c r="H110" s="400" t="s">
        <v>764</v>
      </c>
      <c r="I110" s="401">
        <v>11450</v>
      </c>
      <c r="J110" s="400" t="s">
        <v>765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s="395" customFormat="1" ht="57.6" x14ac:dyDescent="0.3">
      <c r="A111" s="399"/>
      <c r="B111" s="605" t="s">
        <v>469</v>
      </c>
      <c r="C111" s="611" t="s">
        <v>470</v>
      </c>
      <c r="D111" s="612">
        <v>7799.22</v>
      </c>
      <c r="E111" s="613" t="s">
        <v>472</v>
      </c>
      <c r="F111" s="401">
        <v>7799.22</v>
      </c>
      <c r="G111" s="400" t="s">
        <v>473</v>
      </c>
      <c r="H111" s="400" t="s">
        <v>474</v>
      </c>
      <c r="I111" s="401">
        <v>7799.22</v>
      </c>
      <c r="J111" s="393" t="s">
        <v>476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s="395" customFormat="1" ht="57.6" x14ac:dyDescent="0.3">
      <c r="A112" s="399"/>
      <c r="B112" s="605" t="s">
        <v>469</v>
      </c>
      <c r="C112" s="611" t="s">
        <v>471</v>
      </c>
      <c r="D112" s="612">
        <v>927.02</v>
      </c>
      <c r="E112" s="613" t="s">
        <v>472</v>
      </c>
      <c r="F112" s="401">
        <v>927.02</v>
      </c>
      <c r="G112" s="400" t="s">
        <v>473</v>
      </c>
      <c r="H112" s="400" t="s">
        <v>475</v>
      </c>
      <c r="I112" s="401">
        <v>927.02</v>
      </c>
      <c r="J112" s="393" t="s">
        <v>477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s="395" customFormat="1" ht="57.6" x14ac:dyDescent="0.3">
      <c r="A113" s="399"/>
      <c r="B113" s="605" t="s">
        <v>732</v>
      </c>
      <c r="C113" s="628" t="s">
        <v>606</v>
      </c>
      <c r="D113" s="401">
        <v>35000</v>
      </c>
      <c r="E113" s="400" t="s">
        <v>767</v>
      </c>
      <c r="F113" s="401">
        <v>35000</v>
      </c>
      <c r="G113" s="400" t="s">
        <v>768</v>
      </c>
      <c r="H113" s="400" t="s">
        <v>769</v>
      </c>
      <c r="I113" s="401">
        <v>35000</v>
      </c>
      <c r="J113" s="400" t="s">
        <v>770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495" customFormat="1" ht="57.6" x14ac:dyDescent="0.3">
      <c r="A114" s="399"/>
      <c r="B114" s="605" t="s">
        <v>733</v>
      </c>
      <c r="C114" s="628" t="s">
        <v>179</v>
      </c>
      <c r="D114" s="401">
        <v>3600</v>
      </c>
      <c r="E114" s="614" t="s">
        <v>790</v>
      </c>
      <c r="F114" s="401">
        <v>3600</v>
      </c>
      <c r="G114" s="614" t="s">
        <v>835</v>
      </c>
      <c r="H114" s="614" t="s">
        <v>836</v>
      </c>
      <c r="I114" s="401">
        <v>3600</v>
      </c>
      <c r="J114" s="614" t="s">
        <v>789</v>
      </c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s="495" customFormat="1" ht="57.6" x14ac:dyDescent="0.3">
      <c r="A115" s="399"/>
      <c r="B115" s="626" t="s">
        <v>851</v>
      </c>
      <c r="C115" s="628" t="s">
        <v>607</v>
      </c>
      <c r="D115" s="401">
        <v>600</v>
      </c>
      <c r="E115" s="400" t="s">
        <v>790</v>
      </c>
      <c r="F115" s="401">
        <v>600</v>
      </c>
      <c r="G115" s="614" t="s">
        <v>835</v>
      </c>
      <c r="H115" s="614" t="s">
        <v>836</v>
      </c>
      <c r="I115" s="401">
        <v>600</v>
      </c>
      <c r="J115" s="614" t="s">
        <v>789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23" s="495" customFormat="1" ht="43.2" x14ac:dyDescent="0.3">
      <c r="A116" s="399"/>
      <c r="B116" s="605" t="s">
        <v>738</v>
      </c>
      <c r="C116" s="610" t="s">
        <v>611</v>
      </c>
      <c r="D116" s="612">
        <v>29950</v>
      </c>
      <c r="E116" s="613" t="s">
        <v>773</v>
      </c>
      <c r="F116" s="401">
        <v>29950</v>
      </c>
      <c r="G116" s="614" t="s">
        <v>837</v>
      </c>
      <c r="H116" s="614" t="s">
        <v>838</v>
      </c>
      <c r="I116" s="401">
        <v>29950</v>
      </c>
      <c r="J116" s="614" t="s">
        <v>775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s="495" customFormat="1" ht="204.75" customHeight="1" x14ac:dyDescent="0.3">
      <c r="A117" s="399"/>
      <c r="B117" s="605" t="s">
        <v>739</v>
      </c>
      <c r="C117" s="610" t="s">
        <v>612</v>
      </c>
      <c r="D117" s="612">
        <v>450000</v>
      </c>
      <c r="E117" s="613" t="s">
        <v>797</v>
      </c>
      <c r="F117" s="401">
        <v>450000</v>
      </c>
      <c r="G117" s="613" t="s">
        <v>867</v>
      </c>
      <c r="H117" s="613" t="s">
        <v>868</v>
      </c>
      <c r="I117" s="401">
        <v>450000</v>
      </c>
      <c r="J117" s="614" t="s">
        <v>806</v>
      </c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s="495" customFormat="1" ht="158.4" x14ac:dyDescent="0.3">
      <c r="A118" s="399"/>
      <c r="B118" s="605" t="s">
        <v>737</v>
      </c>
      <c r="C118" s="628" t="s">
        <v>613</v>
      </c>
      <c r="D118" s="401">
        <v>42000</v>
      </c>
      <c r="E118" s="614" t="s">
        <v>790</v>
      </c>
      <c r="F118" s="401">
        <v>42000</v>
      </c>
      <c r="G118" s="614" t="s">
        <v>791</v>
      </c>
      <c r="H118" s="400" t="s">
        <v>668</v>
      </c>
      <c r="I118" s="401">
        <v>42000</v>
      </c>
      <c r="J118" s="614" t="s">
        <v>792</v>
      </c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s="495" customFormat="1" ht="214.5" customHeight="1" x14ac:dyDescent="0.3">
      <c r="A119" s="399"/>
      <c r="B119" s="605" t="s">
        <v>736</v>
      </c>
      <c r="C119" s="610" t="s">
        <v>614</v>
      </c>
      <c r="D119" s="612">
        <v>68967</v>
      </c>
      <c r="E119" s="613" t="s">
        <v>797</v>
      </c>
      <c r="F119" s="401">
        <v>68967</v>
      </c>
      <c r="G119" s="613" t="s">
        <v>865</v>
      </c>
      <c r="H119" s="614" t="s">
        <v>866</v>
      </c>
      <c r="I119" s="401">
        <v>68967</v>
      </c>
      <c r="J119" s="614" t="s">
        <v>805</v>
      </c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s="495" customFormat="1" ht="43.2" x14ac:dyDescent="0.3">
      <c r="A120" s="399"/>
      <c r="B120" s="605" t="s">
        <v>735</v>
      </c>
      <c r="C120" s="628" t="s">
        <v>615</v>
      </c>
      <c r="D120" s="401">
        <v>151100</v>
      </c>
      <c r="E120" s="400"/>
      <c r="F120" s="401"/>
      <c r="G120" s="400"/>
      <c r="H120" s="400"/>
      <c r="I120" s="401"/>
      <c r="J120" s="400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s="553" customFormat="1" ht="57.6" x14ac:dyDescent="0.3">
      <c r="A121" s="399"/>
      <c r="B121" s="605" t="s">
        <v>735</v>
      </c>
      <c r="C121" s="610" t="s">
        <v>752</v>
      </c>
      <c r="D121" s="612"/>
      <c r="E121" s="613" t="s">
        <v>803</v>
      </c>
      <c r="F121" s="612">
        <f>42105+14895</f>
        <v>57000</v>
      </c>
      <c r="G121" s="614" t="s">
        <v>869</v>
      </c>
      <c r="H121" s="614" t="s">
        <v>871</v>
      </c>
      <c r="I121" s="401">
        <v>57000</v>
      </c>
      <c r="J121" s="614" t="s">
        <v>802</v>
      </c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s="569" customFormat="1" ht="57" customHeight="1" x14ac:dyDescent="0.3">
      <c r="A122" s="399"/>
      <c r="B122" s="626" t="s">
        <v>735</v>
      </c>
      <c r="C122" s="610" t="s">
        <v>752</v>
      </c>
      <c r="D122" s="612"/>
      <c r="E122" s="613" t="s">
        <v>809</v>
      </c>
      <c r="F122" s="612">
        <v>50000</v>
      </c>
      <c r="G122" s="614" t="s">
        <v>870</v>
      </c>
      <c r="H122" s="614" t="s">
        <v>872</v>
      </c>
      <c r="I122" s="401">
        <v>50000</v>
      </c>
      <c r="J122" s="614" t="s">
        <v>801</v>
      </c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s="553" customFormat="1" ht="43.2" x14ac:dyDescent="0.3">
      <c r="A123" s="399"/>
      <c r="B123" s="605" t="s">
        <v>735</v>
      </c>
      <c r="C123" s="628" t="s">
        <v>752</v>
      </c>
      <c r="D123" s="401"/>
      <c r="E123" s="614" t="s">
        <v>810</v>
      </c>
      <c r="F123" s="401">
        <v>44100</v>
      </c>
      <c r="G123" s="614" t="s">
        <v>841</v>
      </c>
      <c r="H123" s="614" t="s">
        <v>842</v>
      </c>
      <c r="I123" s="401">
        <v>44100</v>
      </c>
      <c r="J123" s="400" t="s">
        <v>754</v>
      </c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s="495" customFormat="1" ht="43.2" x14ac:dyDescent="0.3">
      <c r="A124" s="399"/>
      <c r="B124" s="626" t="s">
        <v>734</v>
      </c>
      <c r="C124" s="628" t="s">
        <v>616</v>
      </c>
      <c r="D124" s="401">
        <v>51000</v>
      </c>
      <c r="E124" s="400"/>
      <c r="F124" s="401"/>
      <c r="G124" s="400"/>
      <c r="H124" s="400"/>
      <c r="I124" s="401"/>
      <c r="J124" s="400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s="580" customFormat="1" ht="43.2" x14ac:dyDescent="0.3">
      <c r="A125" s="399"/>
      <c r="B125" s="626" t="s">
        <v>734</v>
      </c>
      <c r="C125" s="610" t="s">
        <v>772</v>
      </c>
      <c r="D125" s="612"/>
      <c r="E125" s="613" t="s">
        <v>774</v>
      </c>
      <c r="F125" s="401">
        <v>30000</v>
      </c>
      <c r="G125" s="631" t="s">
        <v>917</v>
      </c>
      <c r="H125" s="631" t="s">
        <v>918</v>
      </c>
      <c r="I125" s="401">
        <v>30000</v>
      </c>
      <c r="J125" s="400" t="s">
        <v>753</v>
      </c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s="553" customFormat="1" ht="57.6" x14ac:dyDescent="0.3">
      <c r="A126" s="399"/>
      <c r="B126" s="605" t="s">
        <v>734</v>
      </c>
      <c r="C126" s="629" t="s">
        <v>772</v>
      </c>
      <c r="D126" s="401"/>
      <c r="E126" s="400" t="s">
        <v>771</v>
      </c>
      <c r="F126" s="401">
        <v>21000</v>
      </c>
      <c r="G126" s="614" t="s">
        <v>839</v>
      </c>
      <c r="H126" s="614" t="s">
        <v>840</v>
      </c>
      <c r="I126" s="401">
        <v>21000</v>
      </c>
      <c r="J126" s="614" t="s">
        <v>777</v>
      </c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s="495" customFormat="1" ht="43.2" x14ac:dyDescent="0.3">
      <c r="A127" s="399"/>
      <c r="B127" s="630" t="s">
        <v>740</v>
      </c>
      <c r="C127" s="610" t="s">
        <v>190</v>
      </c>
      <c r="D127" s="612">
        <v>38550</v>
      </c>
      <c r="E127" s="613" t="s">
        <v>800</v>
      </c>
      <c r="F127" s="612">
        <v>38550</v>
      </c>
      <c r="G127" s="613" t="s">
        <v>843</v>
      </c>
      <c r="H127" s="613" t="s">
        <v>844</v>
      </c>
      <c r="I127" s="612">
        <v>38550</v>
      </c>
      <c r="J127" s="613" t="s">
        <v>798</v>
      </c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:23" s="495" customFormat="1" ht="43.2" x14ac:dyDescent="0.3">
      <c r="A128" s="399"/>
      <c r="B128" s="630" t="s">
        <v>741</v>
      </c>
      <c r="C128" s="610" t="s">
        <v>191</v>
      </c>
      <c r="D128" s="612">
        <v>3000</v>
      </c>
      <c r="E128" s="613" t="s">
        <v>800</v>
      </c>
      <c r="F128" s="612">
        <v>3000</v>
      </c>
      <c r="G128" s="613" t="s">
        <v>845</v>
      </c>
      <c r="H128" s="613" t="s">
        <v>846</v>
      </c>
      <c r="I128" s="612">
        <v>3000</v>
      </c>
      <c r="J128" s="613" t="s">
        <v>799</v>
      </c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:23" s="495" customFormat="1" ht="158.4" x14ac:dyDescent="0.3">
      <c r="A129" s="399"/>
      <c r="B129" s="605" t="s">
        <v>663</v>
      </c>
      <c r="C129" s="608" t="s">
        <v>205</v>
      </c>
      <c r="D129" s="401">
        <v>50000</v>
      </c>
      <c r="E129" s="400" t="s">
        <v>554</v>
      </c>
      <c r="F129" s="401">
        <v>50000</v>
      </c>
      <c r="G129" s="400" t="s">
        <v>553</v>
      </c>
      <c r="H129" s="400" t="s">
        <v>668</v>
      </c>
      <c r="I129" s="401">
        <v>50000</v>
      </c>
      <c r="J129" s="614" t="s">
        <v>784</v>
      </c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s="495" customFormat="1" ht="158.4" x14ac:dyDescent="0.3">
      <c r="A130" s="399"/>
      <c r="B130" s="630" t="s">
        <v>664</v>
      </c>
      <c r="C130" s="611" t="s">
        <v>207</v>
      </c>
      <c r="D130" s="612">
        <v>29000</v>
      </c>
      <c r="E130" s="613" t="s">
        <v>667</v>
      </c>
      <c r="F130" s="401">
        <v>29000</v>
      </c>
      <c r="G130" s="613" t="s">
        <v>688</v>
      </c>
      <c r="H130" s="613" t="s">
        <v>668</v>
      </c>
      <c r="I130" s="401">
        <v>29000</v>
      </c>
      <c r="J130" s="614" t="s">
        <v>783</v>
      </c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s="478" customFormat="1" ht="60" customHeight="1" x14ac:dyDescent="0.3">
      <c r="A131" s="399"/>
      <c r="B131" s="605" t="s">
        <v>665</v>
      </c>
      <c r="C131" s="611" t="s">
        <v>208</v>
      </c>
      <c r="D131" s="612">
        <v>45000</v>
      </c>
      <c r="E131" s="613" t="s">
        <v>666</v>
      </c>
      <c r="F131" s="612">
        <v>45000</v>
      </c>
      <c r="G131" s="613" t="s">
        <v>555</v>
      </c>
      <c r="H131" s="613" t="s">
        <v>687</v>
      </c>
      <c r="I131" s="401">
        <v>30000</v>
      </c>
      <c r="J131" s="614" t="s">
        <v>804</v>
      </c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s="478" customFormat="1" ht="90.75" customHeight="1" x14ac:dyDescent="0.3">
      <c r="A132" s="399"/>
      <c r="B132" s="605" t="s">
        <v>636</v>
      </c>
      <c r="C132" s="608" t="s">
        <v>617</v>
      </c>
      <c r="D132" s="401">
        <v>25000</v>
      </c>
      <c r="E132" s="400" t="s">
        <v>628</v>
      </c>
      <c r="F132" s="401">
        <v>25000</v>
      </c>
      <c r="G132" s="400" t="s">
        <v>629</v>
      </c>
      <c r="H132" s="688" t="s">
        <v>874</v>
      </c>
      <c r="I132" s="690"/>
      <c r="J132" s="688" t="s">
        <v>874</v>
      </c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s="478" customFormat="1" ht="108" customHeight="1" x14ac:dyDescent="0.3">
      <c r="A133" s="399"/>
      <c r="B133" s="605" t="s">
        <v>742</v>
      </c>
      <c r="C133" s="608" t="s">
        <v>556</v>
      </c>
      <c r="D133" s="401">
        <v>15000</v>
      </c>
      <c r="E133" s="400" t="s">
        <v>628</v>
      </c>
      <c r="F133" s="401">
        <v>15000</v>
      </c>
      <c r="G133" s="400" t="s">
        <v>629</v>
      </c>
      <c r="H133" s="689"/>
      <c r="I133" s="691"/>
      <c r="J133" s="689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s="478" customFormat="1" ht="72" x14ac:dyDescent="0.3">
      <c r="A134" s="399"/>
      <c r="B134" s="605" t="s">
        <v>638</v>
      </c>
      <c r="C134" s="611" t="s">
        <v>230</v>
      </c>
      <c r="D134" s="612">
        <v>858</v>
      </c>
      <c r="E134" s="613" t="s">
        <v>639</v>
      </c>
      <c r="F134" s="401">
        <v>858</v>
      </c>
      <c r="G134" s="615" t="s">
        <v>689</v>
      </c>
      <c r="H134" s="400" t="s">
        <v>690</v>
      </c>
      <c r="I134" s="401">
        <v>858</v>
      </c>
      <c r="J134" s="614" t="s">
        <v>873</v>
      </c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s="478" customFormat="1" ht="57.6" x14ac:dyDescent="0.3">
      <c r="A135" s="399"/>
      <c r="B135" s="605" t="s">
        <v>640</v>
      </c>
      <c r="C135" s="608" t="s">
        <v>558</v>
      </c>
      <c r="D135" s="401">
        <v>20000</v>
      </c>
      <c r="E135" s="400" t="s">
        <v>641</v>
      </c>
      <c r="F135" s="401">
        <v>20000</v>
      </c>
      <c r="G135" s="400" t="s">
        <v>642</v>
      </c>
      <c r="H135" s="400" t="s">
        <v>643</v>
      </c>
      <c r="I135" s="401">
        <v>20000</v>
      </c>
      <c r="J135" s="400" t="s">
        <v>644</v>
      </c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1:23" s="478" customFormat="1" ht="57.6" x14ac:dyDescent="0.3">
      <c r="A136" s="399"/>
      <c r="B136" s="605" t="s">
        <v>640</v>
      </c>
      <c r="C136" s="608" t="s">
        <v>558</v>
      </c>
      <c r="D136" s="401">
        <v>20000</v>
      </c>
      <c r="E136" s="400" t="s">
        <v>647</v>
      </c>
      <c r="F136" s="401">
        <v>20000</v>
      </c>
      <c r="G136" s="400" t="s">
        <v>649</v>
      </c>
      <c r="H136" s="400" t="s">
        <v>645</v>
      </c>
      <c r="I136" s="401">
        <v>20000</v>
      </c>
      <c r="J136" s="400" t="s">
        <v>646</v>
      </c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:23" s="478" customFormat="1" ht="57.6" x14ac:dyDescent="0.3">
      <c r="A137" s="399"/>
      <c r="B137" s="605" t="s">
        <v>640</v>
      </c>
      <c r="C137" s="608" t="s">
        <v>558</v>
      </c>
      <c r="D137" s="401">
        <v>20000</v>
      </c>
      <c r="E137" s="400" t="s">
        <v>648</v>
      </c>
      <c r="F137" s="401">
        <v>20000</v>
      </c>
      <c r="G137" s="400" t="s">
        <v>650</v>
      </c>
      <c r="H137" s="400" t="s">
        <v>651</v>
      </c>
      <c r="I137" s="401">
        <v>20000</v>
      </c>
      <c r="J137" s="400" t="s">
        <v>652</v>
      </c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s="478" customFormat="1" ht="57.6" x14ac:dyDescent="0.3">
      <c r="A138" s="399"/>
      <c r="B138" s="605" t="s">
        <v>640</v>
      </c>
      <c r="C138" s="608" t="s">
        <v>558</v>
      </c>
      <c r="D138" s="401">
        <v>20000</v>
      </c>
      <c r="E138" s="400" t="s">
        <v>653</v>
      </c>
      <c r="F138" s="401">
        <v>20000</v>
      </c>
      <c r="G138" s="400" t="s">
        <v>654</v>
      </c>
      <c r="H138" s="400" t="s">
        <v>655</v>
      </c>
      <c r="I138" s="401">
        <v>20000</v>
      </c>
      <c r="J138" s="400" t="s">
        <v>656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s="478" customFormat="1" ht="57.6" x14ac:dyDescent="0.3">
      <c r="A139" s="399"/>
      <c r="B139" s="605" t="s">
        <v>640</v>
      </c>
      <c r="C139" s="608" t="s">
        <v>558</v>
      </c>
      <c r="D139" s="401">
        <v>20000</v>
      </c>
      <c r="E139" s="400" t="s">
        <v>657</v>
      </c>
      <c r="F139" s="401">
        <v>20000</v>
      </c>
      <c r="G139" s="400" t="s">
        <v>658</v>
      </c>
      <c r="H139" s="400" t="s">
        <v>459</v>
      </c>
      <c r="I139" s="401">
        <v>20000</v>
      </c>
      <c r="J139" s="400" t="s">
        <v>659</v>
      </c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s="478" customFormat="1" ht="57.6" x14ac:dyDescent="0.3">
      <c r="A140" s="399"/>
      <c r="B140" s="605" t="s">
        <v>640</v>
      </c>
      <c r="C140" s="608" t="s">
        <v>558</v>
      </c>
      <c r="D140" s="401">
        <v>20000</v>
      </c>
      <c r="E140" s="400" t="s">
        <v>660</v>
      </c>
      <c r="F140" s="401">
        <v>20000</v>
      </c>
      <c r="G140" s="400" t="s">
        <v>694</v>
      </c>
      <c r="H140" s="400" t="s">
        <v>661</v>
      </c>
      <c r="I140" s="401">
        <v>20000</v>
      </c>
      <c r="J140" s="400" t="s">
        <v>662</v>
      </c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:23" s="478" customFormat="1" ht="57.6" x14ac:dyDescent="0.3">
      <c r="A141" s="399"/>
      <c r="B141" s="630" t="s">
        <v>640</v>
      </c>
      <c r="C141" s="611" t="s">
        <v>558</v>
      </c>
      <c r="D141" s="612">
        <v>20000</v>
      </c>
      <c r="E141" s="613" t="s">
        <v>691</v>
      </c>
      <c r="F141" s="612">
        <v>20000</v>
      </c>
      <c r="G141" s="613" t="s">
        <v>693</v>
      </c>
      <c r="H141" s="613" t="s">
        <v>464</v>
      </c>
      <c r="I141" s="401">
        <v>20000</v>
      </c>
      <c r="J141" s="400" t="s">
        <v>692</v>
      </c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:23" s="478" customFormat="1" ht="57.6" x14ac:dyDescent="0.3">
      <c r="A142" s="399"/>
      <c r="B142" s="605" t="s">
        <v>640</v>
      </c>
      <c r="C142" s="608" t="s">
        <v>558</v>
      </c>
      <c r="D142" s="401">
        <v>20000</v>
      </c>
      <c r="E142" s="614" t="s">
        <v>812</v>
      </c>
      <c r="F142" s="401">
        <v>20000</v>
      </c>
      <c r="G142" s="614" t="s">
        <v>847</v>
      </c>
      <c r="H142" s="614" t="s">
        <v>794</v>
      </c>
      <c r="I142" s="401">
        <v>20000</v>
      </c>
      <c r="J142" s="614" t="s">
        <v>776</v>
      </c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:23" s="478" customFormat="1" ht="57.6" x14ac:dyDescent="0.3">
      <c r="A143" s="399"/>
      <c r="B143" s="605" t="s">
        <v>640</v>
      </c>
      <c r="C143" s="608" t="s">
        <v>558</v>
      </c>
      <c r="D143" s="401">
        <v>20000</v>
      </c>
      <c r="E143" s="614" t="s">
        <v>811</v>
      </c>
      <c r="F143" s="401">
        <v>20000</v>
      </c>
      <c r="G143" s="614" t="s">
        <v>850</v>
      </c>
      <c r="H143" s="614" t="s">
        <v>834</v>
      </c>
      <c r="I143" s="401">
        <v>20000</v>
      </c>
      <c r="J143" s="614" t="s">
        <v>808</v>
      </c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:23" s="478" customFormat="1" ht="57.6" x14ac:dyDescent="0.3">
      <c r="A144" s="399"/>
      <c r="B144" s="605" t="s">
        <v>640</v>
      </c>
      <c r="C144" s="608" t="s">
        <v>558</v>
      </c>
      <c r="D144" s="401">
        <v>20000</v>
      </c>
      <c r="E144" s="614" t="s">
        <v>795</v>
      </c>
      <c r="F144" s="401">
        <v>20000</v>
      </c>
      <c r="G144" s="614" t="s">
        <v>848</v>
      </c>
      <c r="H144" s="614" t="s">
        <v>849</v>
      </c>
      <c r="I144" s="401">
        <v>20000</v>
      </c>
      <c r="J144" s="614" t="s">
        <v>796</v>
      </c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:23" s="478" customFormat="1" ht="57.6" x14ac:dyDescent="0.3">
      <c r="A145" s="399"/>
      <c r="B145" s="605" t="s">
        <v>695</v>
      </c>
      <c r="C145" s="608" t="s">
        <v>559</v>
      </c>
      <c r="D145" s="401">
        <v>30000</v>
      </c>
      <c r="E145" s="614" t="s">
        <v>628</v>
      </c>
      <c r="F145" s="401">
        <v>30000</v>
      </c>
      <c r="G145" s="400" t="s">
        <v>629</v>
      </c>
      <c r="H145" s="688" t="s">
        <v>874</v>
      </c>
      <c r="I145" s="690"/>
      <c r="J145" s="688" t="s">
        <v>874</v>
      </c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:23" s="478" customFormat="1" ht="57.6" x14ac:dyDescent="0.3">
      <c r="A146" s="399"/>
      <c r="B146" s="605" t="s">
        <v>696</v>
      </c>
      <c r="C146" s="608" t="s">
        <v>560</v>
      </c>
      <c r="D146" s="401">
        <v>46000</v>
      </c>
      <c r="E146" s="614" t="s">
        <v>628</v>
      </c>
      <c r="F146" s="401">
        <v>46000</v>
      </c>
      <c r="G146" s="400" t="s">
        <v>629</v>
      </c>
      <c r="H146" s="689"/>
      <c r="I146" s="691"/>
      <c r="J146" s="689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s="478" customFormat="1" ht="57.6" x14ac:dyDescent="0.3">
      <c r="A147" s="399"/>
      <c r="B147" s="605" t="s">
        <v>697</v>
      </c>
      <c r="C147" s="608" t="s">
        <v>561</v>
      </c>
      <c r="D147" s="401">
        <v>60000</v>
      </c>
      <c r="E147" s="614" t="s">
        <v>628</v>
      </c>
      <c r="F147" s="401">
        <v>60000</v>
      </c>
      <c r="G147" s="400" t="s">
        <v>629</v>
      </c>
      <c r="H147" s="689"/>
      <c r="I147" s="691"/>
      <c r="J147" s="689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:23" s="478" customFormat="1" ht="57.6" x14ac:dyDescent="0.3">
      <c r="A148" s="399"/>
      <c r="B148" s="605" t="s">
        <v>698</v>
      </c>
      <c r="C148" s="608" t="s">
        <v>563</v>
      </c>
      <c r="D148" s="401">
        <v>25000</v>
      </c>
      <c r="E148" s="614" t="s">
        <v>628</v>
      </c>
      <c r="F148" s="401">
        <v>25000</v>
      </c>
      <c r="G148" s="400" t="s">
        <v>629</v>
      </c>
      <c r="H148" s="689"/>
      <c r="I148" s="691"/>
      <c r="J148" s="689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:23" ht="57.6" x14ac:dyDescent="0.3">
      <c r="A149" s="399"/>
      <c r="B149" s="605" t="s">
        <v>545</v>
      </c>
      <c r="C149" s="608" t="s">
        <v>548</v>
      </c>
      <c r="D149" s="401">
        <v>18000</v>
      </c>
      <c r="E149" s="614" t="s">
        <v>527</v>
      </c>
      <c r="F149" s="401">
        <v>18000</v>
      </c>
      <c r="G149" s="400" t="s">
        <v>528</v>
      </c>
      <c r="H149" s="688" t="s">
        <v>875</v>
      </c>
      <c r="I149" s="690"/>
      <c r="J149" s="688" t="s">
        <v>875</v>
      </c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1:23" ht="102" customHeight="1" x14ac:dyDescent="0.3">
      <c r="A150" s="399"/>
      <c r="B150" s="605" t="s">
        <v>637</v>
      </c>
      <c r="C150" s="608" t="s">
        <v>549</v>
      </c>
      <c r="D150" s="401">
        <v>18000</v>
      </c>
      <c r="E150" s="614" t="s">
        <v>527</v>
      </c>
      <c r="F150" s="401">
        <v>18000</v>
      </c>
      <c r="G150" s="400" t="s">
        <v>528</v>
      </c>
      <c r="H150" s="689"/>
      <c r="I150" s="691"/>
      <c r="J150" s="689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ht="15" customHeight="1" x14ac:dyDescent="0.3">
      <c r="A151" s="557"/>
      <c r="B151" s="702" t="s">
        <v>250</v>
      </c>
      <c r="C151" s="703"/>
      <c r="D151" s="550">
        <f>SUM(D11:D150)</f>
        <v>3009643.24</v>
      </c>
      <c r="E151" s="551"/>
      <c r="F151" s="550">
        <f>SUM(F11:F150)</f>
        <v>3009643.24</v>
      </c>
      <c r="G151" s="551"/>
      <c r="H151" s="551"/>
      <c r="I151" s="552">
        <f>SUM(I11:I150)</f>
        <v>2347549</v>
      </c>
      <c r="J151" s="55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s="553" customFormat="1" ht="15" customHeight="1" x14ac:dyDescent="0.3">
      <c r="A152" s="386"/>
      <c r="B152" s="555"/>
      <c r="C152" s="554"/>
      <c r="D152" s="556"/>
      <c r="E152" s="557"/>
      <c r="F152" s="556"/>
      <c r="G152" s="557"/>
      <c r="H152" s="557"/>
      <c r="I152" s="558"/>
      <c r="J152" s="55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s="553" customFormat="1" ht="15" customHeight="1" x14ac:dyDescent="0.3">
      <c r="A153" s="386"/>
      <c r="B153" s="555"/>
      <c r="C153" s="554"/>
      <c r="D153" s="556"/>
      <c r="E153" s="557"/>
      <c r="F153" s="556"/>
      <c r="G153" s="557"/>
      <c r="H153" s="557"/>
      <c r="I153" s="558"/>
      <c r="J153" s="55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s="553" customFormat="1" ht="15" customHeight="1" x14ac:dyDescent="0.3">
      <c r="A154" s="386"/>
      <c r="B154" s="555"/>
      <c r="C154" s="554"/>
      <c r="D154" s="556"/>
      <c r="E154" s="557"/>
      <c r="F154" s="556"/>
      <c r="G154" s="557"/>
      <c r="H154" s="557"/>
      <c r="I154" s="558"/>
      <c r="J154" s="55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4" x14ac:dyDescent="0.3">
      <c r="A155" s="380"/>
      <c r="B155" s="380"/>
      <c r="C155" s="380"/>
      <c r="D155" s="3"/>
      <c r="E155" s="380"/>
      <c r="F155" s="3"/>
      <c r="G155" s="380"/>
      <c r="H155" s="380"/>
      <c r="I155" s="46"/>
      <c r="J155" s="46"/>
      <c r="K155" s="46"/>
      <c r="L155" s="3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:23" ht="15" customHeight="1" x14ac:dyDescent="0.25">
      <c r="A156" s="15"/>
      <c r="B156" s="681" t="s">
        <v>251</v>
      </c>
      <c r="C156" s="680"/>
      <c r="D156" s="682"/>
      <c r="E156" s="683" t="s">
        <v>240</v>
      </c>
      <c r="F156" s="684"/>
      <c r="G156" s="684"/>
      <c r="H156" s="684"/>
      <c r="I156" s="684"/>
      <c r="J156" s="68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57.6" x14ac:dyDescent="0.25">
      <c r="A157" s="381" t="s">
        <v>241</v>
      </c>
      <c r="B157" s="381" t="s">
        <v>242</v>
      </c>
      <c r="C157" s="381" t="s">
        <v>43</v>
      </c>
      <c r="D157" s="382" t="s">
        <v>243</v>
      </c>
      <c r="E157" s="381" t="s">
        <v>244</v>
      </c>
      <c r="F157" s="382" t="s">
        <v>243</v>
      </c>
      <c r="G157" s="381" t="s">
        <v>245</v>
      </c>
      <c r="H157" s="381" t="s">
        <v>246</v>
      </c>
      <c r="I157" s="381" t="s">
        <v>247</v>
      </c>
      <c r="J157" s="381" t="s">
        <v>248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61.5" customHeight="1" x14ac:dyDescent="0.3">
      <c r="A158" s="383"/>
      <c r="B158" s="585" t="s">
        <v>640</v>
      </c>
      <c r="C158" s="586" t="s">
        <v>558</v>
      </c>
      <c r="D158" s="587">
        <v>5000</v>
      </c>
      <c r="E158" s="588" t="s">
        <v>641</v>
      </c>
      <c r="F158" s="587">
        <v>5000</v>
      </c>
      <c r="G158" s="588" t="s">
        <v>642</v>
      </c>
      <c r="H158" s="588" t="s">
        <v>643</v>
      </c>
      <c r="I158" s="587">
        <v>5000</v>
      </c>
      <c r="J158" s="565" t="s">
        <v>855</v>
      </c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:23" ht="58.5" customHeight="1" x14ac:dyDescent="0.3">
      <c r="A159" s="383"/>
      <c r="B159" s="589" t="s">
        <v>640</v>
      </c>
      <c r="C159" s="590" t="s">
        <v>558</v>
      </c>
      <c r="D159" s="587">
        <v>5000</v>
      </c>
      <c r="E159" s="588" t="s">
        <v>647</v>
      </c>
      <c r="F159" s="587">
        <v>5000</v>
      </c>
      <c r="G159" s="588" t="s">
        <v>649</v>
      </c>
      <c r="H159" s="588" t="s">
        <v>645</v>
      </c>
      <c r="I159" s="587">
        <v>5000</v>
      </c>
      <c r="J159" s="565" t="s">
        <v>856</v>
      </c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:23" ht="63" customHeight="1" x14ac:dyDescent="0.3">
      <c r="A160" s="383"/>
      <c r="B160" s="589" t="s">
        <v>640</v>
      </c>
      <c r="C160" s="590" t="s">
        <v>558</v>
      </c>
      <c r="D160" s="587">
        <v>5000</v>
      </c>
      <c r="E160" s="588" t="s">
        <v>648</v>
      </c>
      <c r="F160" s="587">
        <v>5000</v>
      </c>
      <c r="G160" s="588" t="s">
        <v>650</v>
      </c>
      <c r="H160" s="588" t="s">
        <v>651</v>
      </c>
      <c r="I160" s="587">
        <v>5000</v>
      </c>
      <c r="J160" s="565" t="s">
        <v>857</v>
      </c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3" ht="60" customHeight="1" x14ac:dyDescent="0.3">
      <c r="A161" s="383"/>
      <c r="B161" s="589" t="s">
        <v>640</v>
      </c>
      <c r="C161" s="590" t="s">
        <v>558</v>
      </c>
      <c r="D161" s="587">
        <v>5000</v>
      </c>
      <c r="E161" s="588" t="s">
        <v>653</v>
      </c>
      <c r="F161" s="587">
        <v>5000</v>
      </c>
      <c r="G161" s="588" t="s">
        <v>654</v>
      </c>
      <c r="H161" s="588" t="s">
        <v>655</v>
      </c>
      <c r="I161" s="587">
        <v>5000</v>
      </c>
      <c r="J161" s="565" t="s">
        <v>858</v>
      </c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s="584" customFormat="1" ht="57.75" customHeight="1" x14ac:dyDescent="0.3">
      <c r="A162" s="383"/>
      <c r="B162" s="589" t="s">
        <v>640</v>
      </c>
      <c r="C162" s="590" t="s">
        <v>558</v>
      </c>
      <c r="D162" s="587">
        <v>5000</v>
      </c>
      <c r="E162" s="588" t="s">
        <v>657</v>
      </c>
      <c r="F162" s="587">
        <v>5000</v>
      </c>
      <c r="G162" s="588" t="s">
        <v>658</v>
      </c>
      <c r="H162" s="588" t="s">
        <v>459</v>
      </c>
      <c r="I162" s="587">
        <v>5000</v>
      </c>
      <c r="J162" s="565" t="s">
        <v>859</v>
      </c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s="584" customFormat="1" ht="63" customHeight="1" x14ac:dyDescent="0.3">
      <c r="A163" s="383"/>
      <c r="B163" s="589" t="s">
        <v>640</v>
      </c>
      <c r="C163" s="590" t="s">
        <v>558</v>
      </c>
      <c r="D163" s="587">
        <v>5000</v>
      </c>
      <c r="E163" s="588" t="s">
        <v>660</v>
      </c>
      <c r="F163" s="587">
        <v>5000</v>
      </c>
      <c r="G163" s="588" t="s">
        <v>694</v>
      </c>
      <c r="H163" s="588" t="s">
        <v>661</v>
      </c>
      <c r="I163" s="587">
        <v>5000</v>
      </c>
      <c r="J163" s="565" t="s">
        <v>860</v>
      </c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1:23" s="584" customFormat="1" ht="62.25" customHeight="1" x14ac:dyDescent="0.3">
      <c r="A164" s="383"/>
      <c r="B164" s="591" t="s">
        <v>640</v>
      </c>
      <c r="C164" s="592" t="s">
        <v>558</v>
      </c>
      <c r="D164" s="593">
        <v>5000</v>
      </c>
      <c r="E164" s="594" t="s">
        <v>691</v>
      </c>
      <c r="F164" s="593">
        <v>5000</v>
      </c>
      <c r="G164" s="594" t="s">
        <v>693</v>
      </c>
      <c r="H164" s="594" t="s">
        <v>464</v>
      </c>
      <c r="I164" s="593">
        <v>5000</v>
      </c>
      <c r="J164" s="565" t="s">
        <v>922</v>
      </c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1:23" s="584" customFormat="1" ht="62.25" customHeight="1" x14ac:dyDescent="0.3">
      <c r="A165" s="383"/>
      <c r="B165" s="589" t="s">
        <v>640</v>
      </c>
      <c r="C165" s="590" t="s">
        <v>558</v>
      </c>
      <c r="D165" s="587">
        <v>5000</v>
      </c>
      <c r="E165" s="595" t="s">
        <v>812</v>
      </c>
      <c r="F165" s="587">
        <v>5000</v>
      </c>
      <c r="G165" s="595" t="s">
        <v>847</v>
      </c>
      <c r="H165" s="595" t="s">
        <v>794</v>
      </c>
      <c r="I165" s="587">
        <v>5000</v>
      </c>
      <c r="J165" s="565" t="s">
        <v>861</v>
      </c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ht="65.25" customHeight="1" x14ac:dyDescent="0.3">
      <c r="A166" s="383"/>
      <c r="B166" s="589" t="s">
        <v>640</v>
      </c>
      <c r="C166" s="590" t="s">
        <v>558</v>
      </c>
      <c r="D166" s="587">
        <v>5000</v>
      </c>
      <c r="E166" s="595" t="s">
        <v>811</v>
      </c>
      <c r="F166" s="587">
        <v>5000</v>
      </c>
      <c r="G166" s="595" t="s">
        <v>850</v>
      </c>
      <c r="H166" s="595" t="s">
        <v>834</v>
      </c>
      <c r="I166" s="587">
        <v>5000</v>
      </c>
      <c r="J166" s="565" t="s">
        <v>923</v>
      </c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ht="57" customHeight="1" x14ac:dyDescent="0.3">
      <c r="A167" s="383"/>
      <c r="B167" s="589" t="s">
        <v>640</v>
      </c>
      <c r="C167" s="590" t="s">
        <v>558</v>
      </c>
      <c r="D167" s="587">
        <v>5000</v>
      </c>
      <c r="E167" s="595" t="s">
        <v>795</v>
      </c>
      <c r="F167" s="587">
        <v>5000</v>
      </c>
      <c r="G167" s="595" t="s">
        <v>848</v>
      </c>
      <c r="H167" s="595" t="s">
        <v>849</v>
      </c>
      <c r="I167" s="587">
        <v>5000</v>
      </c>
      <c r="J167" s="565" t="s">
        <v>862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ht="15" customHeight="1" x14ac:dyDescent="0.3">
      <c r="A168" s="386"/>
      <c r="B168" s="679" t="s">
        <v>250</v>
      </c>
      <c r="C168" s="680"/>
      <c r="D168" s="596">
        <f>SUM(D158:D167)</f>
        <v>50000</v>
      </c>
      <c r="E168" s="387"/>
      <c r="F168" s="596">
        <f>SUM(F158:F167)</f>
        <v>50000</v>
      </c>
      <c r="G168" s="387"/>
      <c r="H168" s="387"/>
      <c r="I168" s="388">
        <f>SUM(I158:I167)</f>
        <v>50000</v>
      </c>
      <c r="J168" s="38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380"/>
      <c r="B169" s="380"/>
      <c r="C169" s="380"/>
      <c r="D169" s="3"/>
      <c r="E169" s="380"/>
      <c r="F169" s="3"/>
      <c r="G169" s="380"/>
      <c r="H169" s="380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1:23" ht="15.75" customHeight="1" x14ac:dyDescent="0.25">
      <c r="A170" s="15"/>
      <c r="B170" s="681" t="s">
        <v>252</v>
      </c>
      <c r="C170" s="680"/>
      <c r="D170" s="682"/>
      <c r="E170" s="683" t="s">
        <v>240</v>
      </c>
      <c r="F170" s="684"/>
      <c r="G170" s="684"/>
      <c r="H170" s="684"/>
      <c r="I170" s="684"/>
      <c r="J170" s="68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63" customHeight="1" x14ac:dyDescent="0.25">
      <c r="A171" s="381" t="s">
        <v>241</v>
      </c>
      <c r="B171" s="381" t="s">
        <v>242</v>
      </c>
      <c r="C171" s="381" t="s">
        <v>43</v>
      </c>
      <c r="D171" s="382" t="s">
        <v>243</v>
      </c>
      <c r="E171" s="381" t="s">
        <v>244</v>
      </c>
      <c r="F171" s="382" t="s">
        <v>243</v>
      </c>
      <c r="G171" s="381" t="s">
        <v>245</v>
      </c>
      <c r="H171" s="381" t="s">
        <v>246</v>
      </c>
      <c r="I171" s="381" t="s">
        <v>247</v>
      </c>
      <c r="J171" s="381" t="s">
        <v>248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 customHeight="1" x14ac:dyDescent="0.3">
      <c r="A172" s="383"/>
      <c r="B172" s="383" t="s">
        <v>100</v>
      </c>
      <c r="C172" s="384"/>
      <c r="D172" s="385"/>
      <c r="E172" s="384"/>
      <c r="F172" s="385"/>
      <c r="G172" s="384"/>
      <c r="H172" s="384"/>
      <c r="I172" s="385"/>
      <c r="J172" s="384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ht="15.75" customHeight="1" x14ac:dyDescent="0.3">
      <c r="A173" s="383"/>
      <c r="B173" s="383" t="s">
        <v>114</v>
      </c>
      <c r="C173" s="384"/>
      <c r="D173" s="385"/>
      <c r="E173" s="384"/>
      <c r="F173" s="385"/>
      <c r="G173" s="384"/>
      <c r="H173" s="384"/>
      <c r="I173" s="385"/>
      <c r="J173" s="384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1:23" ht="15.75" customHeight="1" x14ac:dyDescent="0.3">
      <c r="A174" s="383"/>
      <c r="B174" s="383" t="s">
        <v>249</v>
      </c>
      <c r="C174" s="384"/>
      <c r="D174" s="385"/>
      <c r="E174" s="384"/>
      <c r="F174" s="385"/>
      <c r="G174" s="384"/>
      <c r="H174" s="384"/>
      <c r="I174" s="385"/>
      <c r="J174" s="384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3" ht="15.75" customHeight="1" x14ac:dyDescent="0.3">
      <c r="A175" s="383"/>
      <c r="B175" s="383" t="s">
        <v>118</v>
      </c>
      <c r="C175" s="384"/>
      <c r="D175" s="385"/>
      <c r="E175" s="384"/>
      <c r="F175" s="385"/>
      <c r="G175" s="384"/>
      <c r="H175" s="384"/>
      <c r="I175" s="385"/>
      <c r="J175" s="384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1:23" ht="15.75" customHeight="1" x14ac:dyDescent="0.3">
      <c r="A176" s="383"/>
      <c r="B176" s="383" t="s">
        <v>131</v>
      </c>
      <c r="C176" s="384"/>
      <c r="D176" s="385"/>
      <c r="E176" s="384"/>
      <c r="F176" s="385"/>
      <c r="G176" s="384"/>
      <c r="H176" s="384"/>
      <c r="I176" s="385"/>
      <c r="J176" s="384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ht="15.75" customHeight="1" x14ac:dyDescent="0.3">
      <c r="A177" s="383"/>
      <c r="B177" s="383"/>
      <c r="C177" s="384"/>
      <c r="D177" s="385"/>
      <c r="E177" s="384"/>
      <c r="F177" s="385"/>
      <c r="G177" s="384"/>
      <c r="H177" s="384"/>
      <c r="I177" s="385"/>
      <c r="J177" s="384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ht="15" customHeight="1" x14ac:dyDescent="0.3">
      <c r="A178" s="386"/>
      <c r="B178" s="679" t="s">
        <v>250</v>
      </c>
      <c r="C178" s="680"/>
      <c r="D178" s="387"/>
      <c r="E178" s="387"/>
      <c r="F178" s="387"/>
      <c r="G178" s="387"/>
      <c r="H178" s="387"/>
      <c r="I178" s="388"/>
      <c r="J178" s="38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380"/>
      <c r="B179" s="380"/>
      <c r="C179" s="380"/>
      <c r="D179" s="3"/>
      <c r="E179" s="380"/>
      <c r="F179" s="3"/>
      <c r="G179" s="380"/>
      <c r="H179" s="380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1:23" ht="15.75" customHeight="1" x14ac:dyDescent="0.3">
      <c r="A180" s="389"/>
      <c r="B180" s="389" t="s">
        <v>253</v>
      </c>
      <c r="C180" s="389"/>
      <c r="D180" s="390"/>
      <c r="E180" s="389"/>
      <c r="F180" s="390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</row>
    <row r="181" spans="1:23" ht="15.75" customHeight="1" x14ac:dyDescent="0.3">
      <c r="A181" s="380"/>
      <c r="B181" s="380"/>
      <c r="C181" s="380"/>
      <c r="D181" s="3"/>
      <c r="E181" s="380"/>
      <c r="F181" s="3"/>
      <c r="G181" s="380"/>
      <c r="H181" s="380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1:23" ht="15.75" customHeight="1" x14ac:dyDescent="0.3">
      <c r="A182" s="380"/>
      <c r="B182" s="380"/>
      <c r="C182" s="380"/>
      <c r="D182" s="3"/>
      <c r="E182" s="380"/>
      <c r="F182" s="3"/>
      <c r="G182" s="380"/>
      <c r="H182" s="579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1:23" ht="15.75" customHeight="1" x14ac:dyDescent="0.3">
      <c r="A183" s="380"/>
      <c r="B183" s="380"/>
      <c r="C183" s="380"/>
      <c r="D183" s="3"/>
      <c r="E183" s="380"/>
      <c r="F183" s="3"/>
      <c r="G183" s="380"/>
      <c r="H183" s="380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1:23" ht="15.75" customHeight="1" x14ac:dyDescent="0.3">
      <c r="A184" s="380"/>
      <c r="B184" s="380"/>
      <c r="C184" s="380"/>
      <c r="D184" s="3"/>
      <c r="E184" s="380"/>
      <c r="F184" s="3"/>
      <c r="G184" s="380"/>
      <c r="H184" s="380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ht="15.75" customHeight="1" x14ac:dyDescent="0.3">
      <c r="A185" s="380"/>
      <c r="B185" s="380"/>
      <c r="C185" s="380"/>
      <c r="D185" s="3"/>
      <c r="E185" s="380"/>
      <c r="F185" s="3"/>
      <c r="G185" s="380"/>
      <c r="H185" s="380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1:23" ht="15.75" customHeight="1" x14ac:dyDescent="0.3">
      <c r="A186" s="380"/>
      <c r="B186" s="380"/>
      <c r="C186" s="380"/>
      <c r="D186" s="3"/>
      <c r="E186" s="380"/>
      <c r="F186" s="3"/>
      <c r="G186" s="380"/>
      <c r="H186" s="380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ht="15.75" customHeight="1" x14ac:dyDescent="0.3">
      <c r="A187" s="380"/>
      <c r="B187" s="380"/>
      <c r="C187" s="380"/>
      <c r="D187" s="3"/>
      <c r="E187" s="380"/>
      <c r="F187" s="3"/>
      <c r="G187" s="380"/>
      <c r="H187" s="380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1:23" ht="15.75" customHeight="1" x14ac:dyDescent="0.3">
      <c r="A188" s="380"/>
      <c r="B188" s="380"/>
      <c r="C188" s="380"/>
      <c r="D188" s="3"/>
      <c r="E188" s="380"/>
      <c r="F188" s="3"/>
      <c r="G188" s="380"/>
      <c r="H188" s="380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1:23" ht="15.75" customHeight="1" x14ac:dyDescent="0.3">
      <c r="A189" s="380"/>
      <c r="B189" s="380"/>
      <c r="C189" s="380"/>
      <c r="D189" s="3"/>
      <c r="E189" s="380"/>
      <c r="F189" s="3"/>
      <c r="G189" s="380"/>
      <c r="H189" s="380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1:23" ht="15.75" customHeight="1" x14ac:dyDescent="0.3">
      <c r="A190" s="380"/>
      <c r="B190" s="380"/>
      <c r="C190" s="380"/>
      <c r="D190" s="3"/>
      <c r="E190" s="380"/>
      <c r="F190" s="3"/>
      <c r="G190" s="380"/>
      <c r="H190" s="380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1:23" ht="15.75" customHeight="1" x14ac:dyDescent="0.3">
      <c r="A191" s="380"/>
      <c r="B191" s="380"/>
      <c r="C191" s="380"/>
      <c r="D191" s="3"/>
      <c r="E191" s="380"/>
      <c r="F191" s="3"/>
      <c r="G191" s="380"/>
      <c r="H191" s="380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ht="15.75" customHeight="1" x14ac:dyDescent="0.3">
      <c r="A192" s="380"/>
      <c r="B192" s="380"/>
      <c r="C192" s="380"/>
      <c r="D192" s="3"/>
      <c r="E192" s="380"/>
      <c r="F192" s="3"/>
      <c r="G192" s="380"/>
      <c r="H192" s="380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ht="15.75" customHeight="1" x14ac:dyDescent="0.3">
      <c r="A193" s="380"/>
      <c r="B193" s="380"/>
      <c r="C193" s="380"/>
      <c r="D193" s="3"/>
      <c r="F193" s="3"/>
      <c r="G193" s="380"/>
      <c r="H193" s="380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ht="15.75" customHeight="1" x14ac:dyDescent="0.3">
      <c r="A194" s="380"/>
      <c r="B194" s="380"/>
      <c r="C194" s="380"/>
      <c r="D194" s="3"/>
      <c r="E194" s="380"/>
      <c r="F194" s="3"/>
      <c r="G194" s="380"/>
      <c r="H194" s="380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3" ht="15.75" customHeight="1" x14ac:dyDescent="0.3">
      <c r="A195" s="380"/>
      <c r="B195" s="380"/>
      <c r="C195" s="380"/>
      <c r="D195" s="3"/>
      <c r="E195" s="380"/>
      <c r="F195" s="3"/>
      <c r="G195" s="380"/>
      <c r="H195" s="380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1:23" ht="15.75" customHeight="1" x14ac:dyDescent="0.3">
      <c r="A196" s="380"/>
      <c r="B196" s="380"/>
      <c r="C196" s="380"/>
      <c r="D196" s="3"/>
      <c r="E196" s="380"/>
      <c r="F196" s="3"/>
      <c r="G196" s="380"/>
      <c r="H196" s="380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ht="15.75" customHeight="1" x14ac:dyDescent="0.3">
      <c r="A197" s="380"/>
      <c r="B197" s="380"/>
      <c r="C197" s="380"/>
      <c r="D197" s="3"/>
      <c r="E197" s="380"/>
      <c r="F197" s="3"/>
      <c r="G197" s="380"/>
      <c r="H197" s="380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ht="15.75" customHeight="1" x14ac:dyDescent="0.3">
      <c r="A198" s="380"/>
      <c r="B198" s="380"/>
      <c r="C198" s="380"/>
      <c r="D198" s="3"/>
      <c r="E198" s="380"/>
      <c r="F198" s="3"/>
      <c r="G198" s="380"/>
      <c r="H198" s="380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ht="15.75" customHeight="1" x14ac:dyDescent="0.3">
      <c r="A199" s="380"/>
      <c r="B199" s="380"/>
      <c r="C199" s="380"/>
      <c r="D199" s="3"/>
      <c r="E199" s="380"/>
      <c r="F199" s="3"/>
      <c r="G199" s="380"/>
      <c r="H199" s="380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1:23" ht="15.75" customHeight="1" x14ac:dyDescent="0.3">
      <c r="A200" s="380"/>
      <c r="B200" s="380"/>
      <c r="C200" s="380"/>
      <c r="D200" s="3"/>
      <c r="E200" s="380"/>
      <c r="F200" s="3"/>
      <c r="G200" s="380"/>
      <c r="H200" s="380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1:23" ht="15.75" customHeight="1" x14ac:dyDescent="0.3">
      <c r="A201" s="380"/>
      <c r="B201" s="380"/>
      <c r="C201" s="380"/>
      <c r="D201" s="3"/>
      <c r="E201" s="380"/>
      <c r="F201" s="3"/>
      <c r="G201" s="380"/>
      <c r="H201" s="380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ht="15.75" customHeight="1" x14ac:dyDescent="0.3">
      <c r="A202" s="380"/>
      <c r="B202" s="380"/>
      <c r="C202" s="380"/>
      <c r="D202" s="3"/>
      <c r="E202" s="380"/>
      <c r="F202" s="3"/>
      <c r="G202" s="380"/>
      <c r="H202" s="380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ht="15.75" customHeight="1" x14ac:dyDescent="0.3">
      <c r="A203" s="380"/>
      <c r="B203" s="380"/>
      <c r="C203" s="380"/>
      <c r="D203" s="3"/>
      <c r="E203" s="380"/>
      <c r="F203" s="3"/>
      <c r="G203" s="380"/>
      <c r="H203" s="380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ht="15.75" customHeight="1" x14ac:dyDescent="0.3">
      <c r="A204" s="380"/>
      <c r="B204" s="380"/>
      <c r="C204" s="380"/>
      <c r="D204" s="3"/>
      <c r="E204" s="380"/>
      <c r="F204" s="3"/>
      <c r="G204" s="380"/>
      <c r="H204" s="380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ht="15.75" customHeight="1" x14ac:dyDescent="0.3">
      <c r="A205" s="380"/>
      <c r="B205" s="380"/>
      <c r="C205" s="380"/>
      <c r="D205" s="3"/>
      <c r="E205" s="380"/>
      <c r="F205" s="3"/>
      <c r="G205" s="380"/>
      <c r="H205" s="380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1:23" ht="15.75" customHeight="1" x14ac:dyDescent="0.3">
      <c r="A206" s="380"/>
      <c r="B206" s="380"/>
      <c r="C206" s="380"/>
      <c r="D206" s="3"/>
      <c r="E206" s="380"/>
      <c r="F206" s="3"/>
      <c r="G206" s="380"/>
      <c r="H206" s="380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ht="15.75" customHeight="1" x14ac:dyDescent="0.3">
      <c r="A207" s="380"/>
      <c r="B207" s="380"/>
      <c r="C207" s="380"/>
      <c r="D207" s="3"/>
      <c r="E207" s="380"/>
      <c r="F207" s="3"/>
      <c r="G207" s="380"/>
      <c r="H207" s="380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ht="15.75" customHeight="1" x14ac:dyDescent="0.3">
      <c r="A208" s="380"/>
      <c r="B208" s="380"/>
      <c r="C208" s="380"/>
      <c r="D208" s="3"/>
      <c r="E208" s="380"/>
      <c r="F208" s="3"/>
      <c r="G208" s="380"/>
      <c r="H208" s="380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ht="15.75" customHeight="1" x14ac:dyDescent="0.3">
      <c r="A209" s="380"/>
      <c r="B209" s="380"/>
      <c r="C209" s="380"/>
      <c r="D209" s="3"/>
      <c r="E209" s="380"/>
      <c r="F209" s="3"/>
      <c r="G209" s="380"/>
      <c r="H209" s="380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1:23" ht="15.75" customHeight="1" x14ac:dyDescent="0.3">
      <c r="A210" s="380"/>
      <c r="B210" s="380"/>
      <c r="C210" s="380"/>
      <c r="D210" s="3"/>
      <c r="E210" s="380"/>
      <c r="F210" s="3"/>
      <c r="G210" s="380"/>
      <c r="H210" s="380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1:23" ht="15.75" customHeight="1" x14ac:dyDescent="0.3">
      <c r="A211" s="380"/>
      <c r="B211" s="380"/>
      <c r="C211" s="380"/>
      <c r="D211" s="3"/>
      <c r="E211" s="380"/>
      <c r="F211" s="3"/>
      <c r="G211" s="380"/>
      <c r="H211" s="380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ht="15.75" customHeight="1" x14ac:dyDescent="0.3">
      <c r="A212" s="380"/>
      <c r="B212" s="380"/>
      <c r="C212" s="380"/>
      <c r="D212" s="3"/>
      <c r="E212" s="380"/>
      <c r="F212" s="3"/>
      <c r="G212" s="380"/>
      <c r="H212" s="380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1:23" ht="15.75" customHeight="1" x14ac:dyDescent="0.3">
      <c r="A213" s="380"/>
      <c r="B213" s="380"/>
      <c r="C213" s="380"/>
      <c r="D213" s="3"/>
      <c r="E213" s="380"/>
      <c r="F213" s="3"/>
      <c r="G213" s="380"/>
      <c r="H213" s="380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1:23" ht="15.75" customHeight="1" x14ac:dyDescent="0.3">
      <c r="A214" s="380"/>
      <c r="B214" s="380"/>
      <c r="C214" s="380"/>
      <c r="D214" s="3"/>
      <c r="E214" s="380"/>
      <c r="F214" s="3"/>
      <c r="G214" s="380"/>
      <c r="H214" s="380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1:23" ht="15.75" customHeight="1" x14ac:dyDescent="0.3">
      <c r="A215" s="380"/>
      <c r="B215" s="380"/>
      <c r="C215" s="380"/>
      <c r="D215" s="3"/>
      <c r="E215" s="380"/>
      <c r="F215" s="3"/>
      <c r="G215" s="380"/>
      <c r="H215" s="380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1:23" ht="15.75" customHeight="1" x14ac:dyDescent="0.3">
      <c r="A216" s="380"/>
      <c r="B216" s="380"/>
      <c r="C216" s="380"/>
      <c r="D216" s="3"/>
      <c r="E216" s="380"/>
      <c r="F216" s="3"/>
      <c r="G216" s="380"/>
      <c r="H216" s="380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23" ht="15.75" customHeight="1" x14ac:dyDescent="0.3">
      <c r="A217" s="380"/>
      <c r="B217" s="380"/>
      <c r="C217" s="380"/>
      <c r="D217" s="3"/>
      <c r="E217" s="380"/>
      <c r="F217" s="3"/>
      <c r="G217" s="380"/>
      <c r="H217" s="380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1:23" ht="15.75" customHeight="1" x14ac:dyDescent="0.3">
      <c r="A218" s="380"/>
      <c r="B218" s="380"/>
      <c r="C218" s="380"/>
      <c r="D218" s="3"/>
      <c r="E218" s="380"/>
      <c r="F218" s="3"/>
      <c r="G218" s="380"/>
      <c r="H218" s="380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1:23" ht="15.75" customHeight="1" x14ac:dyDescent="0.3">
      <c r="A219" s="380"/>
      <c r="B219" s="380"/>
      <c r="C219" s="380"/>
      <c r="D219" s="3"/>
      <c r="E219" s="380"/>
      <c r="F219" s="3"/>
      <c r="G219" s="380"/>
      <c r="H219" s="380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1:23" ht="15.75" customHeight="1" x14ac:dyDescent="0.3">
      <c r="A220" s="380"/>
      <c r="B220" s="380"/>
      <c r="C220" s="380"/>
      <c r="D220" s="3"/>
      <c r="E220" s="380"/>
      <c r="F220" s="3"/>
      <c r="G220" s="380"/>
      <c r="H220" s="380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1:23" ht="15.75" customHeight="1" x14ac:dyDescent="0.3">
      <c r="A221" s="380"/>
      <c r="B221" s="380"/>
      <c r="C221" s="380"/>
      <c r="D221" s="3"/>
      <c r="E221" s="380"/>
      <c r="F221" s="3"/>
      <c r="G221" s="380"/>
      <c r="H221" s="380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1:23" ht="15.75" customHeight="1" x14ac:dyDescent="0.3">
      <c r="A222" s="380"/>
      <c r="B222" s="380"/>
      <c r="C222" s="380"/>
      <c r="D222" s="3"/>
      <c r="E222" s="380"/>
      <c r="F222" s="3"/>
      <c r="G222" s="380"/>
      <c r="H222" s="380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1:23" ht="15.75" customHeight="1" x14ac:dyDescent="0.3">
      <c r="A223" s="380"/>
      <c r="B223" s="380"/>
      <c r="C223" s="380"/>
      <c r="D223" s="3"/>
      <c r="E223" s="380"/>
      <c r="F223" s="3"/>
      <c r="G223" s="380"/>
      <c r="H223" s="380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1:23" ht="15.75" customHeight="1" x14ac:dyDescent="0.3">
      <c r="A224" s="380"/>
      <c r="B224" s="380"/>
      <c r="C224" s="380"/>
      <c r="D224" s="3"/>
      <c r="E224" s="380"/>
      <c r="F224" s="3"/>
      <c r="G224" s="380"/>
      <c r="H224" s="380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ht="15.75" customHeight="1" x14ac:dyDescent="0.3">
      <c r="A225" s="380"/>
      <c r="B225" s="380"/>
      <c r="C225" s="380"/>
      <c r="D225" s="3"/>
      <c r="E225" s="380"/>
      <c r="F225" s="3"/>
      <c r="G225" s="380"/>
      <c r="H225" s="380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1:23" ht="15.75" customHeight="1" x14ac:dyDescent="0.3">
      <c r="A226" s="380"/>
      <c r="B226" s="380"/>
      <c r="C226" s="380"/>
      <c r="D226" s="3"/>
      <c r="E226" s="380"/>
      <c r="F226" s="3"/>
      <c r="G226" s="380"/>
      <c r="H226" s="380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1:23" ht="15.75" customHeight="1" x14ac:dyDescent="0.3">
      <c r="A227" s="380"/>
      <c r="B227" s="380"/>
      <c r="C227" s="380"/>
      <c r="D227" s="3"/>
      <c r="E227" s="380"/>
      <c r="F227" s="3"/>
      <c r="G227" s="380"/>
      <c r="H227" s="380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1:23" ht="15.75" customHeight="1" x14ac:dyDescent="0.3">
      <c r="A228" s="380"/>
      <c r="B228" s="380"/>
      <c r="C228" s="380"/>
      <c r="D228" s="3"/>
      <c r="E228" s="380"/>
      <c r="F228" s="3"/>
      <c r="G228" s="380"/>
      <c r="H228" s="380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1:23" ht="15.75" customHeight="1" x14ac:dyDescent="0.3">
      <c r="A229" s="380"/>
      <c r="B229" s="380"/>
      <c r="C229" s="380"/>
      <c r="D229" s="3"/>
      <c r="E229" s="380"/>
      <c r="F229" s="3"/>
      <c r="G229" s="380"/>
      <c r="H229" s="380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1:23" ht="15.75" customHeight="1" x14ac:dyDescent="0.3">
      <c r="A230" s="380"/>
      <c r="B230" s="380"/>
      <c r="C230" s="380"/>
      <c r="D230" s="3"/>
      <c r="E230" s="380"/>
      <c r="F230" s="3"/>
      <c r="G230" s="380"/>
      <c r="H230" s="380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1:23" ht="15.75" customHeight="1" x14ac:dyDescent="0.3">
      <c r="A231" s="380"/>
      <c r="B231" s="380"/>
      <c r="C231" s="380"/>
      <c r="D231" s="3"/>
      <c r="E231" s="380"/>
      <c r="F231" s="3"/>
      <c r="G231" s="380"/>
      <c r="H231" s="380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ht="15.75" customHeight="1" x14ac:dyDescent="0.3">
      <c r="A232" s="380"/>
      <c r="B232" s="380"/>
      <c r="C232" s="380"/>
      <c r="D232" s="3"/>
      <c r="E232" s="380"/>
      <c r="F232" s="3"/>
      <c r="G232" s="380"/>
      <c r="H232" s="380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1:23" ht="15.75" customHeight="1" x14ac:dyDescent="0.3">
      <c r="A233" s="380"/>
      <c r="B233" s="380"/>
      <c r="C233" s="380"/>
      <c r="D233" s="3"/>
      <c r="E233" s="380"/>
      <c r="F233" s="3"/>
      <c r="G233" s="380"/>
      <c r="H233" s="380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1:23" ht="15.75" customHeight="1" x14ac:dyDescent="0.3">
      <c r="A234" s="380"/>
      <c r="B234" s="380"/>
      <c r="C234" s="380"/>
      <c r="D234" s="3"/>
      <c r="E234" s="380"/>
      <c r="F234" s="3"/>
      <c r="G234" s="380"/>
      <c r="H234" s="380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1:23" ht="15.75" customHeight="1" x14ac:dyDescent="0.3">
      <c r="A235" s="380"/>
      <c r="B235" s="380"/>
      <c r="C235" s="380"/>
      <c r="D235" s="3"/>
      <c r="E235" s="380"/>
      <c r="F235" s="3"/>
      <c r="G235" s="380"/>
      <c r="H235" s="380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1:23" ht="15.75" customHeight="1" x14ac:dyDescent="0.3">
      <c r="A236" s="380"/>
      <c r="B236" s="380"/>
      <c r="C236" s="380"/>
      <c r="D236" s="3"/>
      <c r="E236" s="380"/>
      <c r="F236" s="3"/>
      <c r="G236" s="380"/>
      <c r="H236" s="380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1:23" ht="15.75" customHeight="1" x14ac:dyDescent="0.3">
      <c r="A237" s="380"/>
      <c r="B237" s="380"/>
      <c r="C237" s="380"/>
      <c r="D237" s="3"/>
      <c r="E237" s="380"/>
      <c r="F237" s="3"/>
      <c r="G237" s="380"/>
      <c r="H237" s="380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1:23" ht="15.75" customHeight="1" x14ac:dyDescent="0.3">
      <c r="A238" s="380"/>
      <c r="B238" s="380"/>
      <c r="C238" s="380"/>
      <c r="D238" s="3"/>
      <c r="E238" s="380"/>
      <c r="F238" s="3"/>
      <c r="G238" s="380"/>
      <c r="H238" s="380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1:23" ht="15.75" customHeight="1" x14ac:dyDescent="0.3">
      <c r="A239" s="380"/>
      <c r="B239" s="380"/>
      <c r="C239" s="380"/>
      <c r="D239" s="3"/>
      <c r="E239" s="380"/>
      <c r="F239" s="3"/>
      <c r="G239" s="380"/>
      <c r="H239" s="380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1:23" ht="15.75" customHeight="1" x14ac:dyDescent="0.3">
      <c r="A240" s="380"/>
      <c r="B240" s="380"/>
      <c r="C240" s="380"/>
      <c r="D240" s="3"/>
      <c r="E240" s="380"/>
      <c r="F240" s="3"/>
      <c r="G240" s="380"/>
      <c r="H240" s="380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1:23" ht="15.75" customHeight="1" x14ac:dyDescent="0.3">
      <c r="A241" s="380"/>
      <c r="B241" s="380"/>
      <c r="C241" s="380"/>
      <c r="D241" s="3"/>
      <c r="E241" s="380"/>
      <c r="F241" s="3"/>
      <c r="G241" s="380"/>
      <c r="H241" s="380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ht="15.75" customHeight="1" x14ac:dyDescent="0.3">
      <c r="A242" s="380"/>
      <c r="B242" s="380"/>
      <c r="C242" s="380"/>
      <c r="D242" s="3"/>
      <c r="E242" s="380"/>
      <c r="F242" s="3"/>
      <c r="G242" s="380"/>
      <c r="H242" s="380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1:23" ht="15.75" customHeight="1" x14ac:dyDescent="0.3">
      <c r="A243" s="380"/>
      <c r="B243" s="380"/>
      <c r="C243" s="380"/>
      <c r="D243" s="3"/>
      <c r="E243" s="380"/>
      <c r="F243" s="3"/>
      <c r="G243" s="380"/>
      <c r="H243" s="380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1:23" ht="15.75" customHeight="1" x14ac:dyDescent="0.3">
      <c r="A244" s="380"/>
      <c r="B244" s="380"/>
      <c r="C244" s="380"/>
      <c r="D244" s="3"/>
      <c r="E244" s="380"/>
      <c r="F244" s="3"/>
      <c r="G244" s="380"/>
      <c r="H244" s="380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ht="15.75" customHeight="1" x14ac:dyDescent="0.3">
      <c r="A245" s="380"/>
      <c r="B245" s="380"/>
      <c r="C245" s="380"/>
      <c r="D245" s="3"/>
      <c r="E245" s="380"/>
      <c r="F245" s="3"/>
      <c r="G245" s="380"/>
      <c r="H245" s="380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1:23" ht="15.75" customHeight="1" x14ac:dyDescent="0.3">
      <c r="A246" s="380"/>
      <c r="B246" s="380"/>
      <c r="C246" s="380"/>
      <c r="D246" s="3"/>
      <c r="E246" s="380"/>
      <c r="F246" s="3"/>
      <c r="G246" s="380"/>
      <c r="H246" s="380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1:23" ht="15.75" customHeight="1" x14ac:dyDescent="0.3">
      <c r="A247" s="380"/>
      <c r="B247" s="380"/>
      <c r="C247" s="380"/>
      <c r="D247" s="3"/>
      <c r="E247" s="380"/>
      <c r="F247" s="3"/>
      <c r="G247" s="380"/>
      <c r="H247" s="380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1:23" ht="15.75" customHeight="1" x14ac:dyDescent="0.3">
      <c r="A248" s="380"/>
      <c r="B248" s="380"/>
      <c r="C248" s="380"/>
      <c r="D248" s="3"/>
      <c r="E248" s="380"/>
      <c r="F248" s="3"/>
      <c r="G248" s="380"/>
      <c r="H248" s="380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1:23" ht="15.75" customHeight="1" x14ac:dyDescent="0.3">
      <c r="A249" s="380"/>
      <c r="B249" s="380"/>
      <c r="C249" s="380"/>
      <c r="D249" s="3"/>
      <c r="E249" s="380"/>
      <c r="F249" s="3"/>
      <c r="G249" s="380"/>
      <c r="H249" s="380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1:23" ht="15.75" customHeight="1" x14ac:dyDescent="0.3">
      <c r="A250" s="380"/>
      <c r="B250" s="380"/>
      <c r="C250" s="380"/>
      <c r="D250" s="3"/>
      <c r="E250" s="380"/>
      <c r="F250" s="3"/>
      <c r="G250" s="380"/>
      <c r="H250" s="380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1:23" ht="15.75" customHeight="1" x14ac:dyDescent="0.3">
      <c r="A251" s="380"/>
      <c r="B251" s="380"/>
      <c r="C251" s="380"/>
      <c r="D251" s="3"/>
      <c r="E251" s="380"/>
      <c r="F251" s="3"/>
      <c r="G251" s="380"/>
      <c r="H251" s="380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1:23" ht="15.75" customHeight="1" x14ac:dyDescent="0.3">
      <c r="A252" s="380"/>
      <c r="B252" s="380"/>
      <c r="C252" s="380"/>
      <c r="D252" s="3"/>
      <c r="E252" s="380"/>
      <c r="F252" s="3"/>
      <c r="G252" s="380"/>
      <c r="H252" s="380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1:23" ht="15.75" customHeight="1" x14ac:dyDescent="0.3">
      <c r="A253" s="380"/>
      <c r="B253" s="380"/>
      <c r="C253" s="380"/>
      <c r="D253" s="3"/>
      <c r="E253" s="380"/>
      <c r="F253" s="3"/>
      <c r="G253" s="380"/>
      <c r="H253" s="380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1:23" ht="15.75" customHeight="1" x14ac:dyDescent="0.3">
      <c r="A254" s="380"/>
      <c r="B254" s="380"/>
      <c r="C254" s="380"/>
      <c r="D254" s="3"/>
      <c r="E254" s="380"/>
      <c r="F254" s="3"/>
      <c r="G254" s="380"/>
      <c r="H254" s="380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ht="15.75" customHeight="1" x14ac:dyDescent="0.3">
      <c r="A255" s="380"/>
      <c r="B255" s="380"/>
      <c r="C255" s="380"/>
      <c r="D255" s="3"/>
      <c r="E255" s="380"/>
      <c r="F255" s="3"/>
      <c r="G255" s="380"/>
      <c r="H255" s="380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1:23" ht="15.75" customHeight="1" x14ac:dyDescent="0.3">
      <c r="A256" s="380"/>
      <c r="B256" s="380"/>
      <c r="C256" s="380"/>
      <c r="D256" s="3"/>
      <c r="E256" s="380"/>
      <c r="F256" s="3"/>
      <c r="G256" s="380"/>
      <c r="H256" s="380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1:23" ht="15.75" customHeight="1" x14ac:dyDescent="0.3">
      <c r="A257" s="380"/>
      <c r="B257" s="380"/>
      <c r="C257" s="380"/>
      <c r="D257" s="3"/>
      <c r="E257" s="380"/>
      <c r="F257" s="3"/>
      <c r="G257" s="380"/>
      <c r="H257" s="380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1:23" ht="15.75" customHeight="1" x14ac:dyDescent="0.3">
      <c r="A258" s="380"/>
      <c r="B258" s="380"/>
      <c r="C258" s="380"/>
      <c r="D258" s="3"/>
      <c r="E258" s="380"/>
      <c r="F258" s="3"/>
      <c r="G258" s="380"/>
      <c r="H258" s="380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ht="15.75" customHeight="1" x14ac:dyDescent="0.3">
      <c r="A259" s="380"/>
      <c r="B259" s="380"/>
      <c r="C259" s="380"/>
      <c r="D259" s="3"/>
      <c r="E259" s="380"/>
      <c r="F259" s="3"/>
      <c r="G259" s="380"/>
      <c r="H259" s="380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1:23" ht="15.75" customHeight="1" x14ac:dyDescent="0.3">
      <c r="A260" s="380"/>
      <c r="B260" s="380"/>
      <c r="C260" s="380"/>
      <c r="D260" s="3"/>
      <c r="E260" s="380"/>
      <c r="F260" s="3"/>
      <c r="G260" s="380"/>
      <c r="H260" s="380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1:23" ht="15.75" customHeight="1" x14ac:dyDescent="0.3">
      <c r="A261" s="380"/>
      <c r="B261" s="380"/>
      <c r="C261" s="380"/>
      <c r="D261" s="3"/>
      <c r="E261" s="380"/>
      <c r="F261" s="3"/>
      <c r="G261" s="380"/>
      <c r="H261" s="380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1:23" ht="15.75" customHeight="1" x14ac:dyDescent="0.3">
      <c r="A262" s="380"/>
      <c r="B262" s="380"/>
      <c r="C262" s="380"/>
      <c r="D262" s="3"/>
      <c r="E262" s="380"/>
      <c r="F262" s="3"/>
      <c r="G262" s="380"/>
      <c r="H262" s="380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1:23" ht="15.75" customHeight="1" x14ac:dyDescent="0.3">
      <c r="A263" s="380"/>
      <c r="B263" s="380"/>
      <c r="C263" s="380"/>
      <c r="D263" s="3"/>
      <c r="E263" s="380"/>
      <c r="F263" s="3"/>
      <c r="G263" s="380"/>
      <c r="H263" s="380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1:23" ht="15.75" customHeight="1" x14ac:dyDescent="0.3">
      <c r="A264" s="380"/>
      <c r="B264" s="380"/>
      <c r="C264" s="380"/>
      <c r="D264" s="3"/>
      <c r="E264" s="380"/>
      <c r="F264" s="3"/>
      <c r="G264" s="380"/>
      <c r="H264" s="380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1:23" ht="15.75" customHeight="1" x14ac:dyDescent="0.3">
      <c r="A265" s="380"/>
      <c r="B265" s="380"/>
      <c r="C265" s="380"/>
      <c r="D265" s="3"/>
      <c r="E265" s="380"/>
      <c r="F265" s="3"/>
      <c r="G265" s="380"/>
      <c r="H265" s="380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1:23" ht="15.75" customHeight="1" x14ac:dyDescent="0.3">
      <c r="A266" s="380"/>
      <c r="B266" s="380"/>
      <c r="C266" s="380"/>
      <c r="D266" s="3"/>
      <c r="E266" s="380"/>
      <c r="F266" s="3"/>
      <c r="G266" s="380"/>
      <c r="H266" s="380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1:23" ht="15.75" customHeight="1" x14ac:dyDescent="0.3">
      <c r="A267" s="380"/>
      <c r="B267" s="380"/>
      <c r="C267" s="380"/>
      <c r="D267" s="3"/>
      <c r="E267" s="380"/>
      <c r="F267" s="3"/>
      <c r="G267" s="380"/>
      <c r="H267" s="380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1:23" ht="15.75" customHeight="1" x14ac:dyDescent="0.3">
      <c r="A268" s="380"/>
      <c r="B268" s="380"/>
      <c r="C268" s="380"/>
      <c r="D268" s="3"/>
      <c r="E268" s="380"/>
      <c r="F268" s="3"/>
      <c r="G268" s="380"/>
      <c r="H268" s="380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1:23" ht="15.75" customHeight="1" x14ac:dyDescent="0.3">
      <c r="A269" s="380"/>
      <c r="B269" s="380"/>
      <c r="C269" s="380"/>
      <c r="D269" s="3"/>
      <c r="E269" s="380"/>
      <c r="F269" s="3"/>
      <c r="G269" s="380"/>
      <c r="H269" s="380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1:23" ht="15.75" customHeight="1" x14ac:dyDescent="0.3">
      <c r="A270" s="380"/>
      <c r="B270" s="380"/>
      <c r="C270" s="380"/>
      <c r="D270" s="3"/>
      <c r="E270" s="380"/>
      <c r="F270" s="3"/>
      <c r="G270" s="380"/>
      <c r="H270" s="380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1:23" ht="15.75" customHeight="1" x14ac:dyDescent="0.3">
      <c r="A271" s="380"/>
      <c r="B271" s="380"/>
      <c r="C271" s="380"/>
      <c r="D271" s="3"/>
      <c r="E271" s="380"/>
      <c r="F271" s="3"/>
      <c r="G271" s="380"/>
      <c r="H271" s="380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1:23" ht="15.75" customHeight="1" x14ac:dyDescent="0.3">
      <c r="A272" s="380"/>
      <c r="B272" s="380"/>
      <c r="C272" s="380"/>
      <c r="D272" s="3"/>
      <c r="E272" s="380"/>
      <c r="F272" s="3"/>
      <c r="G272" s="380"/>
      <c r="H272" s="380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1:23" ht="15.75" customHeight="1" x14ac:dyDescent="0.3">
      <c r="A273" s="380"/>
      <c r="B273" s="380"/>
      <c r="C273" s="380"/>
      <c r="D273" s="3"/>
      <c r="E273" s="380"/>
      <c r="F273" s="3"/>
      <c r="G273" s="380"/>
      <c r="H273" s="380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1:23" ht="15.75" customHeight="1" x14ac:dyDescent="0.3">
      <c r="A274" s="380"/>
      <c r="B274" s="380"/>
      <c r="C274" s="380"/>
      <c r="D274" s="3"/>
      <c r="E274" s="380"/>
      <c r="F274" s="3"/>
      <c r="G274" s="380"/>
      <c r="H274" s="380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1:23" ht="15.75" customHeight="1" x14ac:dyDescent="0.3">
      <c r="A275" s="380"/>
      <c r="B275" s="380"/>
      <c r="C275" s="380"/>
      <c r="D275" s="3"/>
      <c r="E275" s="380"/>
      <c r="F275" s="3"/>
      <c r="G275" s="380"/>
      <c r="H275" s="380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1:23" ht="15.75" customHeight="1" x14ac:dyDescent="0.3">
      <c r="A276" s="380"/>
      <c r="B276" s="380"/>
      <c r="C276" s="380"/>
      <c r="D276" s="3"/>
      <c r="E276" s="380"/>
      <c r="F276" s="3"/>
      <c r="G276" s="380"/>
      <c r="H276" s="380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1:23" ht="15.75" customHeight="1" x14ac:dyDescent="0.3">
      <c r="A277" s="380"/>
      <c r="B277" s="380"/>
      <c r="C277" s="380"/>
      <c r="D277" s="3"/>
      <c r="E277" s="380"/>
      <c r="F277" s="3"/>
      <c r="G277" s="380"/>
      <c r="H277" s="380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1:23" ht="15.75" customHeight="1" x14ac:dyDescent="0.3">
      <c r="A278" s="380"/>
      <c r="B278" s="380"/>
      <c r="C278" s="380"/>
      <c r="D278" s="3"/>
      <c r="E278" s="380"/>
      <c r="F278" s="3"/>
      <c r="G278" s="380"/>
      <c r="H278" s="380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1:23" ht="15.75" customHeight="1" x14ac:dyDescent="0.3">
      <c r="A279" s="380"/>
      <c r="B279" s="380"/>
      <c r="C279" s="380"/>
      <c r="D279" s="3"/>
      <c r="E279" s="380"/>
      <c r="F279" s="3"/>
      <c r="G279" s="380"/>
      <c r="H279" s="380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1:23" ht="15.75" customHeight="1" x14ac:dyDescent="0.3">
      <c r="A280" s="380"/>
      <c r="B280" s="380"/>
      <c r="C280" s="380"/>
      <c r="D280" s="3"/>
      <c r="E280" s="380"/>
      <c r="F280" s="3"/>
      <c r="G280" s="380"/>
      <c r="H280" s="380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1:23" ht="15.75" customHeight="1" x14ac:dyDescent="0.3">
      <c r="A281" s="380"/>
      <c r="B281" s="380"/>
      <c r="C281" s="380"/>
      <c r="D281" s="3"/>
      <c r="E281" s="380"/>
      <c r="F281" s="3"/>
      <c r="G281" s="380"/>
      <c r="H281" s="380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ht="15.75" customHeight="1" x14ac:dyDescent="0.3">
      <c r="A282" s="380"/>
      <c r="B282" s="380"/>
      <c r="C282" s="380"/>
      <c r="D282" s="3"/>
      <c r="E282" s="380"/>
      <c r="F282" s="3"/>
      <c r="G282" s="380"/>
      <c r="H282" s="380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ht="15.75" customHeight="1" x14ac:dyDescent="0.3">
      <c r="A283" s="380"/>
      <c r="B283" s="380"/>
      <c r="C283" s="380"/>
      <c r="D283" s="3"/>
      <c r="E283" s="380"/>
      <c r="F283" s="3"/>
      <c r="G283" s="380"/>
      <c r="H283" s="380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1:23" ht="15.75" customHeight="1" x14ac:dyDescent="0.3">
      <c r="A284" s="380"/>
      <c r="B284" s="380"/>
      <c r="C284" s="380"/>
      <c r="D284" s="3"/>
      <c r="E284" s="380"/>
      <c r="F284" s="3"/>
      <c r="G284" s="380"/>
      <c r="H284" s="380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1:23" ht="15.75" customHeight="1" x14ac:dyDescent="0.3">
      <c r="A285" s="380"/>
      <c r="B285" s="380"/>
      <c r="C285" s="380"/>
      <c r="D285" s="3"/>
      <c r="E285" s="380"/>
      <c r="F285" s="3"/>
      <c r="G285" s="380"/>
      <c r="H285" s="380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1:23" ht="15.75" customHeight="1" x14ac:dyDescent="0.3">
      <c r="A286" s="380"/>
      <c r="B286" s="380"/>
      <c r="C286" s="380"/>
      <c r="D286" s="3"/>
      <c r="E286" s="380"/>
      <c r="F286" s="3"/>
      <c r="G286" s="380"/>
      <c r="H286" s="380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1:23" ht="15.75" customHeight="1" x14ac:dyDescent="0.3">
      <c r="A287" s="380"/>
      <c r="B287" s="380"/>
      <c r="C287" s="380"/>
      <c r="D287" s="3"/>
      <c r="E287" s="380"/>
      <c r="F287" s="3"/>
      <c r="G287" s="380"/>
      <c r="H287" s="380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1:23" ht="15.75" customHeight="1" x14ac:dyDescent="0.3">
      <c r="A288" s="380"/>
      <c r="B288" s="380"/>
      <c r="C288" s="380"/>
      <c r="D288" s="3"/>
      <c r="E288" s="380"/>
      <c r="F288" s="3"/>
      <c r="G288" s="380"/>
      <c r="H288" s="380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1:23" ht="15.75" customHeight="1" x14ac:dyDescent="0.3">
      <c r="A289" s="380"/>
      <c r="B289" s="380"/>
      <c r="C289" s="380"/>
      <c r="D289" s="3"/>
      <c r="E289" s="380"/>
      <c r="F289" s="3"/>
      <c r="G289" s="380"/>
      <c r="H289" s="380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1:23" ht="15.75" customHeight="1" x14ac:dyDescent="0.3">
      <c r="A290" s="380"/>
      <c r="B290" s="380"/>
      <c r="C290" s="380"/>
      <c r="D290" s="3"/>
      <c r="E290" s="380"/>
      <c r="F290" s="3"/>
      <c r="G290" s="380"/>
      <c r="H290" s="380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1:23" ht="15.75" customHeight="1" x14ac:dyDescent="0.3">
      <c r="A291" s="380"/>
      <c r="B291" s="380"/>
      <c r="C291" s="380"/>
      <c r="D291" s="3"/>
      <c r="E291" s="380"/>
      <c r="F291" s="3"/>
      <c r="G291" s="380"/>
      <c r="H291" s="380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1:23" ht="15.75" customHeight="1" x14ac:dyDescent="0.3">
      <c r="A292" s="380"/>
      <c r="B292" s="380"/>
      <c r="C292" s="380"/>
      <c r="D292" s="3"/>
      <c r="E292" s="380"/>
      <c r="F292" s="3"/>
      <c r="G292" s="380"/>
      <c r="H292" s="380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1:23" ht="15.75" customHeight="1" x14ac:dyDescent="0.3">
      <c r="A293" s="380"/>
      <c r="B293" s="380"/>
      <c r="C293" s="380"/>
      <c r="D293" s="3"/>
      <c r="E293" s="380"/>
      <c r="F293" s="3"/>
      <c r="G293" s="380"/>
      <c r="H293" s="380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1:23" ht="15.75" customHeight="1" x14ac:dyDescent="0.3">
      <c r="A294" s="380"/>
      <c r="B294" s="380"/>
      <c r="C294" s="380"/>
      <c r="D294" s="3"/>
      <c r="E294" s="380"/>
      <c r="F294" s="3"/>
      <c r="G294" s="380"/>
      <c r="H294" s="380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1:23" ht="15.75" customHeight="1" x14ac:dyDescent="0.3">
      <c r="A295" s="380"/>
      <c r="B295" s="380"/>
      <c r="C295" s="380"/>
      <c r="D295" s="3"/>
      <c r="E295" s="380"/>
      <c r="F295" s="3"/>
      <c r="G295" s="380"/>
      <c r="H295" s="380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1:23" ht="15.75" customHeight="1" x14ac:dyDescent="0.3">
      <c r="A296" s="380"/>
      <c r="B296" s="380"/>
      <c r="C296" s="380"/>
      <c r="D296" s="3"/>
      <c r="E296" s="380"/>
      <c r="F296" s="3"/>
      <c r="G296" s="380"/>
      <c r="H296" s="380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1:23" ht="15.75" customHeight="1" x14ac:dyDescent="0.3">
      <c r="A297" s="380"/>
      <c r="B297" s="380"/>
      <c r="C297" s="380"/>
      <c r="D297" s="3"/>
      <c r="E297" s="380"/>
      <c r="F297" s="3"/>
      <c r="G297" s="380"/>
      <c r="H297" s="380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1:23" ht="15.75" customHeight="1" x14ac:dyDescent="0.3">
      <c r="A298" s="380"/>
      <c r="B298" s="380"/>
      <c r="C298" s="380"/>
      <c r="D298" s="3"/>
      <c r="E298" s="380"/>
      <c r="F298" s="3"/>
      <c r="G298" s="380"/>
      <c r="H298" s="380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1:23" ht="15.75" customHeight="1" x14ac:dyDescent="0.3">
      <c r="A299" s="380"/>
      <c r="B299" s="380"/>
      <c r="C299" s="380"/>
      <c r="D299" s="3"/>
      <c r="E299" s="380"/>
      <c r="F299" s="3"/>
      <c r="G299" s="380"/>
      <c r="H299" s="380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1:23" ht="15.75" customHeight="1" x14ac:dyDescent="0.3">
      <c r="A300" s="380"/>
      <c r="B300" s="380"/>
      <c r="C300" s="380"/>
      <c r="D300" s="3"/>
      <c r="E300" s="380"/>
      <c r="F300" s="3"/>
      <c r="G300" s="380"/>
      <c r="H300" s="380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1:23" ht="15.75" customHeight="1" x14ac:dyDescent="0.3">
      <c r="A301" s="380"/>
      <c r="B301" s="380"/>
      <c r="C301" s="380"/>
      <c r="D301" s="3"/>
      <c r="E301" s="380"/>
      <c r="F301" s="3"/>
      <c r="G301" s="380"/>
      <c r="H301" s="380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1:23" ht="15.75" customHeight="1" x14ac:dyDescent="0.3">
      <c r="A302" s="380"/>
      <c r="B302" s="380"/>
      <c r="C302" s="380"/>
      <c r="D302" s="3"/>
      <c r="E302" s="380"/>
      <c r="F302" s="3"/>
      <c r="G302" s="380"/>
      <c r="H302" s="380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1:23" ht="15.75" customHeight="1" x14ac:dyDescent="0.3">
      <c r="A303" s="380"/>
      <c r="B303" s="380"/>
      <c r="C303" s="380"/>
      <c r="D303" s="3"/>
      <c r="E303" s="380"/>
      <c r="F303" s="3"/>
      <c r="G303" s="380"/>
      <c r="H303" s="380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1:23" ht="15.75" customHeight="1" x14ac:dyDescent="0.3">
      <c r="A304" s="380"/>
      <c r="B304" s="380"/>
      <c r="C304" s="380"/>
      <c r="D304" s="3"/>
      <c r="E304" s="380"/>
      <c r="F304" s="3"/>
      <c r="G304" s="380"/>
      <c r="H304" s="380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1:23" ht="15.75" customHeight="1" x14ac:dyDescent="0.3">
      <c r="A305" s="380"/>
      <c r="B305" s="380"/>
      <c r="C305" s="380"/>
      <c r="D305" s="3"/>
      <c r="E305" s="380"/>
      <c r="F305" s="3"/>
      <c r="G305" s="380"/>
      <c r="H305" s="380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1:23" ht="15.75" customHeight="1" x14ac:dyDescent="0.3">
      <c r="A306" s="380"/>
      <c r="B306" s="380"/>
      <c r="C306" s="380"/>
      <c r="D306" s="3"/>
      <c r="E306" s="380"/>
      <c r="F306" s="3"/>
      <c r="G306" s="380"/>
      <c r="H306" s="380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1:23" ht="15.75" customHeight="1" x14ac:dyDescent="0.3">
      <c r="A307" s="380"/>
      <c r="B307" s="380"/>
      <c r="C307" s="380"/>
      <c r="D307" s="3"/>
      <c r="E307" s="380"/>
      <c r="F307" s="3"/>
      <c r="G307" s="380"/>
      <c r="H307" s="380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1:23" ht="15.75" customHeight="1" x14ac:dyDescent="0.3">
      <c r="A308" s="380"/>
      <c r="B308" s="380"/>
      <c r="C308" s="380"/>
      <c r="D308" s="3"/>
      <c r="E308" s="380"/>
      <c r="F308" s="3"/>
      <c r="G308" s="380"/>
      <c r="H308" s="380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1:23" ht="15.75" customHeight="1" x14ac:dyDescent="0.3">
      <c r="A309" s="380"/>
      <c r="B309" s="380"/>
      <c r="C309" s="380"/>
      <c r="D309" s="3"/>
      <c r="E309" s="380"/>
      <c r="F309" s="3"/>
      <c r="G309" s="380"/>
      <c r="H309" s="380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1:23" ht="15.75" customHeight="1" x14ac:dyDescent="0.3">
      <c r="A310" s="380"/>
      <c r="B310" s="380"/>
      <c r="C310" s="380"/>
      <c r="D310" s="3"/>
      <c r="E310" s="380"/>
      <c r="F310" s="3"/>
      <c r="G310" s="380"/>
      <c r="H310" s="380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1:23" ht="15.75" customHeight="1" x14ac:dyDescent="0.3">
      <c r="A311" s="380"/>
      <c r="B311" s="380"/>
      <c r="C311" s="380"/>
      <c r="D311" s="3"/>
      <c r="E311" s="380"/>
      <c r="F311" s="3"/>
      <c r="G311" s="380"/>
      <c r="H311" s="380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1:23" ht="15.75" customHeight="1" x14ac:dyDescent="0.3">
      <c r="A312" s="380"/>
      <c r="B312" s="380"/>
      <c r="C312" s="380"/>
      <c r="D312" s="3"/>
      <c r="E312" s="380"/>
      <c r="F312" s="3"/>
      <c r="G312" s="380"/>
      <c r="H312" s="380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1:23" ht="15.75" customHeight="1" x14ac:dyDescent="0.3">
      <c r="A313" s="380"/>
      <c r="B313" s="380"/>
      <c r="C313" s="380"/>
      <c r="D313" s="3"/>
      <c r="E313" s="380"/>
      <c r="F313" s="3"/>
      <c r="G313" s="380"/>
      <c r="H313" s="380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1:23" ht="15.75" customHeight="1" x14ac:dyDescent="0.3">
      <c r="A314" s="380"/>
      <c r="B314" s="380"/>
      <c r="C314" s="380"/>
      <c r="D314" s="3"/>
      <c r="E314" s="380"/>
      <c r="F314" s="3"/>
      <c r="G314" s="380"/>
      <c r="H314" s="380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1:23" ht="15.75" customHeight="1" x14ac:dyDescent="0.3">
      <c r="A315" s="380"/>
      <c r="B315" s="380"/>
      <c r="C315" s="380"/>
      <c r="D315" s="3"/>
      <c r="E315" s="380"/>
      <c r="F315" s="3"/>
      <c r="G315" s="380"/>
      <c r="H315" s="380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1:23" ht="15.75" customHeight="1" x14ac:dyDescent="0.3">
      <c r="A316" s="380"/>
      <c r="B316" s="380"/>
      <c r="C316" s="380"/>
      <c r="D316" s="3"/>
      <c r="E316" s="380"/>
      <c r="F316" s="3"/>
      <c r="G316" s="380"/>
      <c r="H316" s="380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1:23" ht="15.75" customHeight="1" x14ac:dyDescent="0.3">
      <c r="A317" s="380"/>
      <c r="B317" s="380"/>
      <c r="C317" s="380"/>
      <c r="D317" s="3"/>
      <c r="E317" s="380"/>
      <c r="F317" s="3"/>
      <c r="G317" s="380"/>
      <c r="H317" s="380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1:23" ht="15.75" customHeight="1" x14ac:dyDescent="0.3">
      <c r="A318" s="380"/>
      <c r="B318" s="380"/>
      <c r="C318" s="380"/>
      <c r="D318" s="3"/>
      <c r="E318" s="380"/>
      <c r="F318" s="3"/>
      <c r="G318" s="380"/>
      <c r="H318" s="380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1:23" ht="15.75" customHeight="1" x14ac:dyDescent="0.3">
      <c r="A319" s="380"/>
      <c r="B319" s="380"/>
      <c r="C319" s="380"/>
      <c r="D319" s="3"/>
      <c r="E319" s="380"/>
      <c r="F319" s="3"/>
      <c r="G319" s="380"/>
      <c r="H319" s="380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1:23" ht="15.75" customHeight="1" x14ac:dyDescent="0.3">
      <c r="A320" s="380"/>
      <c r="B320" s="380"/>
      <c r="C320" s="380"/>
      <c r="D320" s="3"/>
      <c r="E320" s="380"/>
      <c r="F320" s="3"/>
      <c r="G320" s="380"/>
      <c r="H320" s="380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1:23" ht="15.75" customHeight="1" x14ac:dyDescent="0.3">
      <c r="A321" s="380"/>
      <c r="B321" s="380"/>
      <c r="C321" s="380"/>
      <c r="D321" s="3"/>
      <c r="E321" s="380"/>
      <c r="F321" s="3"/>
      <c r="G321" s="380"/>
      <c r="H321" s="380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1:23" ht="15.75" customHeight="1" x14ac:dyDescent="0.3">
      <c r="A322" s="380"/>
      <c r="B322" s="380"/>
      <c r="C322" s="380"/>
      <c r="D322" s="3"/>
      <c r="E322" s="380"/>
      <c r="F322" s="3"/>
      <c r="G322" s="380"/>
      <c r="H322" s="380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1:23" ht="15.75" customHeight="1" x14ac:dyDescent="0.3">
      <c r="A323" s="380"/>
      <c r="B323" s="380"/>
      <c r="C323" s="380"/>
      <c r="D323" s="3"/>
      <c r="E323" s="380"/>
      <c r="F323" s="3"/>
      <c r="G323" s="380"/>
      <c r="H323" s="380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1:23" ht="15.75" customHeight="1" x14ac:dyDescent="0.3">
      <c r="A324" s="380"/>
      <c r="B324" s="380"/>
      <c r="C324" s="380"/>
      <c r="D324" s="3"/>
      <c r="E324" s="380"/>
      <c r="F324" s="3"/>
      <c r="G324" s="380"/>
      <c r="H324" s="380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1:23" ht="15.75" customHeight="1" x14ac:dyDescent="0.3">
      <c r="A325" s="380"/>
      <c r="B325" s="380"/>
      <c r="C325" s="380"/>
      <c r="D325" s="3"/>
      <c r="E325" s="380"/>
      <c r="F325" s="3"/>
      <c r="G325" s="380"/>
      <c r="H325" s="380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1:23" ht="15.75" customHeight="1" x14ac:dyDescent="0.3">
      <c r="A326" s="380"/>
      <c r="B326" s="380"/>
      <c r="C326" s="380"/>
      <c r="D326" s="3"/>
      <c r="E326" s="380"/>
      <c r="F326" s="3"/>
      <c r="G326" s="380"/>
      <c r="H326" s="380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1:23" ht="15.75" customHeight="1" x14ac:dyDescent="0.3">
      <c r="A327" s="380"/>
      <c r="B327" s="380"/>
      <c r="C327" s="380"/>
      <c r="D327" s="3"/>
      <c r="E327" s="380"/>
      <c r="F327" s="3"/>
      <c r="G327" s="380"/>
      <c r="H327" s="380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1:23" ht="15.75" customHeight="1" x14ac:dyDescent="0.3">
      <c r="A328" s="380"/>
      <c r="B328" s="380"/>
      <c r="C328" s="380"/>
      <c r="D328" s="3"/>
      <c r="E328" s="380"/>
      <c r="F328" s="3"/>
      <c r="G328" s="380"/>
      <c r="H328" s="380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1:23" ht="15.75" customHeight="1" x14ac:dyDescent="0.3">
      <c r="A329" s="380"/>
      <c r="B329" s="380"/>
      <c r="C329" s="380"/>
      <c r="D329" s="3"/>
      <c r="E329" s="380"/>
      <c r="F329" s="3"/>
      <c r="G329" s="380"/>
      <c r="H329" s="380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1:23" ht="15.75" customHeight="1" x14ac:dyDescent="0.3">
      <c r="A330" s="380"/>
      <c r="B330" s="380"/>
      <c r="C330" s="380"/>
      <c r="D330" s="3"/>
      <c r="E330" s="380"/>
      <c r="F330" s="3"/>
      <c r="G330" s="380"/>
      <c r="H330" s="380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1:23" ht="15.75" customHeight="1" x14ac:dyDescent="0.3">
      <c r="A331" s="380"/>
      <c r="B331" s="380"/>
      <c r="C331" s="380"/>
      <c r="D331" s="3"/>
      <c r="E331" s="380"/>
      <c r="F331" s="3"/>
      <c r="G331" s="380"/>
      <c r="H331" s="380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1:23" ht="15.75" customHeight="1" x14ac:dyDescent="0.3">
      <c r="A332" s="380"/>
      <c r="B332" s="380"/>
      <c r="C332" s="380"/>
      <c r="D332" s="3"/>
      <c r="E332" s="380"/>
      <c r="F332" s="3"/>
      <c r="G332" s="380"/>
      <c r="H332" s="380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1:23" ht="15.75" customHeight="1" x14ac:dyDescent="0.3">
      <c r="A333" s="380"/>
      <c r="B333" s="380"/>
      <c r="C333" s="380"/>
      <c r="D333" s="3"/>
      <c r="E333" s="380"/>
      <c r="F333" s="3"/>
      <c r="G333" s="380"/>
      <c r="H333" s="380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1:23" ht="15.75" customHeight="1" x14ac:dyDescent="0.3">
      <c r="A334" s="380"/>
      <c r="B334" s="380"/>
      <c r="C334" s="380"/>
      <c r="D334" s="3"/>
      <c r="E334" s="380"/>
      <c r="F334" s="3"/>
      <c r="G334" s="380"/>
      <c r="H334" s="380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1:23" ht="15.75" customHeight="1" x14ac:dyDescent="0.3">
      <c r="A335" s="380"/>
      <c r="B335" s="380"/>
      <c r="C335" s="380"/>
      <c r="D335" s="3"/>
      <c r="E335" s="380"/>
      <c r="F335" s="3"/>
      <c r="G335" s="380"/>
      <c r="H335" s="380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1:23" ht="15.75" customHeight="1" x14ac:dyDescent="0.3">
      <c r="A336" s="380"/>
      <c r="B336" s="380"/>
      <c r="C336" s="380"/>
      <c r="D336" s="3"/>
      <c r="E336" s="380"/>
      <c r="F336" s="3"/>
      <c r="G336" s="380"/>
      <c r="H336" s="380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1:23" ht="15.75" customHeight="1" x14ac:dyDescent="0.3">
      <c r="A337" s="380"/>
      <c r="B337" s="380"/>
      <c r="C337" s="380"/>
      <c r="D337" s="3"/>
      <c r="E337" s="380"/>
      <c r="F337" s="3"/>
      <c r="G337" s="380"/>
      <c r="H337" s="380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1:23" ht="15.75" customHeight="1" x14ac:dyDescent="0.3">
      <c r="A338" s="380"/>
      <c r="B338" s="380"/>
      <c r="C338" s="380"/>
      <c r="D338" s="3"/>
      <c r="E338" s="380"/>
      <c r="F338" s="3"/>
      <c r="G338" s="380"/>
      <c r="H338" s="380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1:23" ht="15.75" customHeight="1" x14ac:dyDescent="0.3">
      <c r="A339" s="380"/>
      <c r="B339" s="380"/>
      <c r="C339" s="380"/>
      <c r="D339" s="3"/>
      <c r="E339" s="380"/>
      <c r="F339" s="3"/>
      <c r="G339" s="380"/>
      <c r="H339" s="380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1:23" ht="15.75" customHeight="1" x14ac:dyDescent="0.3">
      <c r="A340" s="380"/>
      <c r="B340" s="380"/>
      <c r="C340" s="380"/>
      <c r="D340" s="3"/>
      <c r="E340" s="380"/>
      <c r="F340" s="3"/>
      <c r="G340" s="380"/>
      <c r="H340" s="380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1:23" ht="15.75" customHeight="1" x14ac:dyDescent="0.3">
      <c r="A341" s="380"/>
      <c r="B341" s="380"/>
      <c r="C341" s="380"/>
      <c r="D341" s="3"/>
      <c r="E341" s="380"/>
      <c r="F341" s="3"/>
      <c r="G341" s="380"/>
      <c r="H341" s="380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1:23" ht="15.75" customHeight="1" x14ac:dyDescent="0.3">
      <c r="A342" s="380"/>
      <c r="B342" s="380"/>
      <c r="C342" s="380"/>
      <c r="D342" s="3"/>
      <c r="E342" s="380"/>
      <c r="F342" s="3"/>
      <c r="G342" s="380"/>
      <c r="H342" s="380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1:23" ht="15.75" customHeight="1" x14ac:dyDescent="0.3">
      <c r="A343" s="380"/>
      <c r="B343" s="380"/>
      <c r="C343" s="380"/>
      <c r="D343" s="3"/>
      <c r="E343" s="380"/>
      <c r="F343" s="3"/>
      <c r="G343" s="380"/>
      <c r="H343" s="380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1:23" ht="15.75" customHeight="1" x14ac:dyDescent="0.3">
      <c r="A344" s="380"/>
      <c r="B344" s="380"/>
      <c r="C344" s="380"/>
      <c r="D344" s="3"/>
      <c r="E344" s="380"/>
      <c r="F344" s="3"/>
      <c r="G344" s="380"/>
      <c r="H344" s="380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1:23" ht="15.75" customHeight="1" x14ac:dyDescent="0.3">
      <c r="A345" s="380"/>
      <c r="B345" s="380"/>
      <c r="C345" s="380"/>
      <c r="D345" s="3"/>
      <c r="E345" s="380"/>
      <c r="F345" s="3"/>
      <c r="G345" s="380"/>
      <c r="H345" s="380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1:23" ht="15.75" customHeight="1" x14ac:dyDescent="0.3">
      <c r="A346" s="380"/>
      <c r="B346" s="380"/>
      <c r="C346" s="380"/>
      <c r="D346" s="3"/>
      <c r="E346" s="380"/>
      <c r="F346" s="3"/>
      <c r="G346" s="380"/>
      <c r="H346" s="380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1:23" ht="15.75" customHeight="1" x14ac:dyDescent="0.3">
      <c r="A347" s="380"/>
      <c r="B347" s="380"/>
      <c r="C347" s="380"/>
      <c r="D347" s="3"/>
      <c r="E347" s="380"/>
      <c r="F347" s="3"/>
      <c r="G347" s="380"/>
      <c r="H347" s="380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1:23" ht="15.75" customHeight="1" x14ac:dyDescent="0.3">
      <c r="A348" s="380"/>
      <c r="B348" s="380"/>
      <c r="C348" s="380"/>
      <c r="D348" s="3"/>
      <c r="E348" s="380"/>
      <c r="F348" s="3"/>
      <c r="G348" s="380"/>
      <c r="H348" s="380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1:23" ht="15.75" customHeight="1" x14ac:dyDescent="0.3">
      <c r="A349" s="380"/>
      <c r="B349" s="380"/>
      <c r="C349" s="380"/>
      <c r="D349" s="3"/>
      <c r="E349" s="380"/>
      <c r="F349" s="3"/>
      <c r="G349" s="380"/>
      <c r="H349" s="380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1:23" ht="15.75" customHeight="1" x14ac:dyDescent="0.3">
      <c r="A350" s="380"/>
      <c r="B350" s="380"/>
      <c r="C350" s="380"/>
      <c r="D350" s="3"/>
      <c r="E350" s="380"/>
      <c r="F350" s="3"/>
      <c r="G350" s="380"/>
      <c r="H350" s="380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1:23" ht="15.75" customHeight="1" x14ac:dyDescent="0.3">
      <c r="A351" s="380"/>
      <c r="B351" s="380"/>
      <c r="C351" s="380"/>
      <c r="D351" s="3"/>
      <c r="E351" s="380"/>
      <c r="F351" s="3"/>
      <c r="G351" s="380"/>
      <c r="H351" s="380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1:23" ht="15.75" customHeight="1" x14ac:dyDescent="0.3">
      <c r="A352" s="380"/>
      <c r="B352" s="380"/>
      <c r="C352" s="380"/>
      <c r="D352" s="3"/>
      <c r="E352" s="380"/>
      <c r="F352" s="3"/>
      <c r="G352" s="380"/>
      <c r="H352" s="380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1:23" ht="15.75" customHeight="1" x14ac:dyDescent="0.3">
      <c r="A353" s="380"/>
      <c r="B353" s="380"/>
      <c r="C353" s="380"/>
      <c r="D353" s="3"/>
      <c r="E353" s="380"/>
      <c r="F353" s="3"/>
      <c r="G353" s="380"/>
      <c r="H353" s="380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1:23" ht="15.75" customHeight="1" x14ac:dyDescent="0.3">
      <c r="A354" s="380"/>
      <c r="B354" s="380"/>
      <c r="C354" s="380"/>
      <c r="D354" s="3"/>
      <c r="E354" s="380"/>
      <c r="F354" s="3"/>
      <c r="G354" s="380"/>
      <c r="H354" s="380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1:23" ht="15.75" customHeight="1" x14ac:dyDescent="0.3">
      <c r="A355" s="380"/>
      <c r="B355" s="380"/>
      <c r="C355" s="380"/>
      <c r="D355" s="3"/>
      <c r="E355" s="380"/>
      <c r="F355" s="3"/>
      <c r="G355" s="380"/>
      <c r="H355" s="380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1:23" ht="15.75" customHeight="1" x14ac:dyDescent="0.3">
      <c r="A356" s="380"/>
      <c r="B356" s="380"/>
      <c r="C356" s="380"/>
      <c r="D356" s="3"/>
      <c r="E356" s="380"/>
      <c r="F356" s="3"/>
      <c r="G356" s="380"/>
      <c r="H356" s="380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1:23" ht="15.75" customHeight="1" x14ac:dyDescent="0.3">
      <c r="A357" s="380"/>
      <c r="B357" s="380"/>
      <c r="C357" s="380"/>
      <c r="D357" s="3"/>
      <c r="E357" s="380"/>
      <c r="F357" s="3"/>
      <c r="G357" s="380"/>
      <c r="H357" s="380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1:23" ht="15.75" customHeight="1" x14ac:dyDescent="0.3">
      <c r="A358" s="380"/>
      <c r="B358" s="380"/>
      <c r="C358" s="380"/>
      <c r="D358" s="3"/>
      <c r="E358" s="380"/>
      <c r="F358" s="3"/>
      <c r="G358" s="380"/>
      <c r="H358" s="380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1:23" ht="15.75" customHeight="1" x14ac:dyDescent="0.3">
      <c r="A359" s="380"/>
      <c r="B359" s="380"/>
      <c r="C359" s="380"/>
      <c r="D359" s="3"/>
      <c r="E359" s="380"/>
      <c r="F359" s="3"/>
      <c r="G359" s="380"/>
      <c r="H359" s="380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1:23" ht="15.75" customHeight="1" x14ac:dyDescent="0.3">
      <c r="A360" s="380"/>
      <c r="B360" s="380"/>
      <c r="C360" s="380"/>
      <c r="D360" s="3"/>
      <c r="E360" s="380"/>
      <c r="F360" s="3"/>
      <c r="G360" s="380"/>
      <c r="H360" s="380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1:23" ht="15.75" customHeight="1" x14ac:dyDescent="0.3">
      <c r="A361" s="380"/>
      <c r="B361" s="380"/>
      <c r="C361" s="380"/>
      <c r="D361" s="3"/>
      <c r="E361" s="380"/>
      <c r="F361" s="3"/>
      <c r="G361" s="380"/>
      <c r="H361" s="380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1:23" ht="15.75" customHeight="1" x14ac:dyDescent="0.3">
      <c r="A362" s="380"/>
      <c r="B362" s="380"/>
      <c r="C362" s="380"/>
      <c r="D362" s="3"/>
      <c r="E362" s="380"/>
      <c r="F362" s="3"/>
      <c r="G362" s="380"/>
      <c r="H362" s="380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1:23" ht="15.75" customHeight="1" x14ac:dyDescent="0.3">
      <c r="A363" s="380"/>
      <c r="B363" s="380"/>
      <c r="C363" s="380"/>
      <c r="D363" s="3"/>
      <c r="E363" s="380"/>
      <c r="F363" s="3"/>
      <c r="G363" s="380"/>
      <c r="H363" s="380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1:23" ht="15.75" customHeight="1" x14ac:dyDescent="0.3">
      <c r="A364" s="380"/>
      <c r="B364" s="380"/>
      <c r="C364" s="380"/>
      <c r="D364" s="3"/>
      <c r="E364" s="380"/>
      <c r="F364" s="3"/>
      <c r="G364" s="380"/>
      <c r="H364" s="380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1:23" ht="15.75" customHeight="1" x14ac:dyDescent="0.3">
      <c r="A365" s="380"/>
      <c r="B365" s="380"/>
      <c r="C365" s="380"/>
      <c r="D365" s="3"/>
      <c r="E365" s="380"/>
      <c r="F365" s="3"/>
      <c r="G365" s="380"/>
      <c r="H365" s="380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1:23" ht="15.75" customHeight="1" x14ac:dyDescent="0.3">
      <c r="A366" s="380"/>
      <c r="B366" s="380"/>
      <c r="C366" s="380"/>
      <c r="D366" s="3"/>
      <c r="E366" s="380"/>
      <c r="F366" s="3"/>
      <c r="G366" s="380"/>
      <c r="H366" s="380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1:23" ht="15.75" customHeight="1" x14ac:dyDescent="0.3">
      <c r="A367" s="380"/>
      <c r="B367" s="380"/>
      <c r="C367" s="380"/>
      <c r="D367" s="3"/>
      <c r="E367" s="380"/>
      <c r="F367" s="3"/>
      <c r="G367" s="380"/>
      <c r="H367" s="380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1:23" ht="15.75" customHeight="1" x14ac:dyDescent="0.3">
      <c r="A368" s="380"/>
      <c r="B368" s="380"/>
      <c r="C368" s="380"/>
      <c r="D368" s="3"/>
      <c r="E368" s="380"/>
      <c r="F368" s="3"/>
      <c r="G368" s="380"/>
      <c r="H368" s="380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1:23" ht="15.75" customHeight="1" x14ac:dyDescent="0.3">
      <c r="A369" s="380"/>
      <c r="B369" s="380"/>
      <c r="C369" s="380"/>
      <c r="D369" s="3"/>
      <c r="E369" s="380"/>
      <c r="F369" s="3"/>
      <c r="G369" s="380"/>
      <c r="H369" s="380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1:23" ht="15.75" customHeight="1" x14ac:dyDescent="0.3">
      <c r="A370" s="380"/>
      <c r="B370" s="380"/>
      <c r="C370" s="380"/>
      <c r="D370" s="3"/>
      <c r="E370" s="380"/>
      <c r="F370" s="3"/>
      <c r="G370" s="380"/>
      <c r="H370" s="380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1:23" ht="15.75" customHeight="1" x14ac:dyDescent="0.3">
      <c r="A371" s="380"/>
      <c r="B371" s="380"/>
      <c r="C371" s="380"/>
      <c r="D371" s="3"/>
      <c r="E371" s="380"/>
      <c r="F371" s="3"/>
      <c r="G371" s="380"/>
      <c r="H371" s="380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1:23" ht="15.75" customHeight="1" x14ac:dyDescent="0.3">
      <c r="A372" s="380"/>
      <c r="B372" s="380"/>
      <c r="C372" s="380"/>
      <c r="D372" s="3"/>
      <c r="E372" s="380"/>
      <c r="F372" s="3"/>
      <c r="G372" s="380"/>
      <c r="H372" s="380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1:23" ht="15.75" customHeight="1" x14ac:dyDescent="0.3">
      <c r="A373" s="380"/>
      <c r="B373" s="380"/>
      <c r="C373" s="380"/>
      <c r="D373" s="3"/>
      <c r="E373" s="380"/>
      <c r="F373" s="3"/>
      <c r="G373" s="380"/>
      <c r="H373" s="380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1:23" ht="15.75" customHeight="1" x14ac:dyDescent="0.3">
      <c r="A374" s="380"/>
      <c r="B374" s="380"/>
      <c r="C374" s="380"/>
      <c r="D374" s="3"/>
      <c r="E374" s="380"/>
      <c r="F374" s="3"/>
      <c r="G374" s="380"/>
      <c r="H374" s="380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1:23" ht="15.75" customHeight="1" x14ac:dyDescent="0.3">
      <c r="A375" s="380"/>
      <c r="B375" s="380"/>
      <c r="C375" s="380"/>
      <c r="D375" s="3"/>
      <c r="E375" s="380"/>
      <c r="F375" s="3"/>
      <c r="G375" s="380"/>
      <c r="H375" s="380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1:23" ht="15.75" customHeight="1" x14ac:dyDescent="0.3">
      <c r="A376" s="380"/>
      <c r="B376" s="380"/>
      <c r="C376" s="380"/>
      <c r="D376" s="3"/>
      <c r="E376" s="380"/>
      <c r="F376" s="3"/>
      <c r="G376" s="380"/>
      <c r="H376" s="380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1:23" ht="15.75" customHeight="1" x14ac:dyDescent="0.3">
      <c r="A377" s="380"/>
      <c r="B377" s="380"/>
      <c r="C377" s="380"/>
      <c r="D377" s="3"/>
      <c r="E377" s="380"/>
      <c r="F377" s="3"/>
      <c r="G377" s="380"/>
      <c r="H377" s="380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1:23" ht="15.75" customHeight="1" x14ac:dyDescent="0.3">
      <c r="A378" s="380"/>
      <c r="B378" s="380"/>
      <c r="C378" s="380"/>
      <c r="D378" s="3"/>
      <c r="E378" s="380"/>
      <c r="F378" s="3"/>
      <c r="G378" s="380"/>
      <c r="H378" s="380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1:23" ht="15.75" customHeight="1" x14ac:dyDescent="0.3">
      <c r="A379" s="380"/>
      <c r="B379" s="380"/>
      <c r="C379" s="380"/>
      <c r="D379" s="3"/>
      <c r="E379" s="380"/>
      <c r="F379" s="3"/>
      <c r="G379" s="380"/>
      <c r="H379" s="380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1:23" ht="15.75" customHeight="1" x14ac:dyDescent="0.3">
      <c r="A380" s="380"/>
      <c r="B380" s="380"/>
      <c r="C380" s="380"/>
      <c r="D380" s="3"/>
      <c r="E380" s="380"/>
      <c r="F380" s="3"/>
      <c r="G380" s="380"/>
      <c r="H380" s="380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1:23" ht="15.75" customHeight="1" x14ac:dyDescent="0.3">
      <c r="A381" s="380"/>
      <c r="B381" s="380"/>
      <c r="C381" s="380"/>
      <c r="D381" s="3"/>
      <c r="E381" s="380"/>
      <c r="F381" s="3"/>
      <c r="G381" s="380"/>
      <c r="H381" s="380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1:23" ht="15.75" customHeight="1" x14ac:dyDescent="0.3">
      <c r="A382" s="380"/>
      <c r="B382" s="380"/>
      <c r="C382" s="380"/>
      <c r="D382" s="3"/>
      <c r="E382" s="380"/>
      <c r="F382" s="3"/>
      <c r="G382" s="380"/>
      <c r="H382" s="380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1:23" ht="15.75" customHeight="1" x14ac:dyDescent="0.3">
      <c r="A383" s="380"/>
      <c r="B383" s="380"/>
      <c r="C383" s="380"/>
      <c r="D383" s="3"/>
      <c r="E383" s="380"/>
      <c r="F383" s="3"/>
      <c r="G383" s="380"/>
      <c r="H383" s="380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1:23" ht="15.75" customHeight="1" x14ac:dyDescent="0.3">
      <c r="A384" s="380"/>
      <c r="B384" s="380"/>
      <c r="C384" s="380"/>
      <c r="D384" s="3"/>
      <c r="E384" s="380"/>
      <c r="F384" s="3"/>
      <c r="G384" s="380"/>
      <c r="H384" s="380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1:23" ht="15.75" customHeight="1" x14ac:dyDescent="0.3">
      <c r="A385" s="380"/>
      <c r="B385" s="380"/>
      <c r="C385" s="380"/>
      <c r="D385" s="3"/>
      <c r="E385" s="380"/>
      <c r="F385" s="3"/>
      <c r="G385" s="380"/>
      <c r="H385" s="380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1:23" ht="15.75" customHeight="1" x14ac:dyDescent="0.3">
      <c r="A386" s="380"/>
      <c r="B386" s="380"/>
      <c r="C386" s="380"/>
      <c r="D386" s="3"/>
      <c r="E386" s="380"/>
      <c r="F386" s="3"/>
      <c r="G386" s="380"/>
      <c r="H386" s="380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1:23" ht="15.75" customHeight="1" x14ac:dyDescent="0.3">
      <c r="A387" s="380"/>
      <c r="B387" s="380"/>
      <c r="C387" s="380"/>
      <c r="D387" s="3"/>
      <c r="E387" s="380"/>
      <c r="F387" s="3"/>
      <c r="G387" s="380"/>
      <c r="H387" s="380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1:23" ht="15.75" customHeight="1" x14ac:dyDescent="0.3">
      <c r="A388" s="380"/>
      <c r="B388" s="380"/>
      <c r="C388" s="380"/>
      <c r="D388" s="3"/>
      <c r="E388" s="380"/>
      <c r="F388" s="3"/>
      <c r="G388" s="380"/>
      <c r="H388" s="380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1:23" ht="15.75" customHeight="1" x14ac:dyDescent="0.3">
      <c r="A389" s="380"/>
      <c r="B389" s="380"/>
      <c r="C389" s="380"/>
      <c r="D389" s="3"/>
      <c r="E389" s="380"/>
      <c r="F389" s="3"/>
      <c r="G389" s="380"/>
      <c r="H389" s="380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1:23" ht="15.75" customHeight="1" x14ac:dyDescent="0.3">
      <c r="A390" s="380"/>
      <c r="B390" s="380"/>
      <c r="C390" s="380"/>
      <c r="D390" s="3"/>
      <c r="E390" s="380"/>
      <c r="F390" s="3"/>
      <c r="G390" s="380"/>
      <c r="H390" s="380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1:23" ht="15.75" customHeight="1" x14ac:dyDescent="0.3">
      <c r="A391" s="380"/>
      <c r="B391" s="380"/>
      <c r="C391" s="380"/>
      <c r="D391" s="3"/>
      <c r="E391" s="380"/>
      <c r="F391" s="3"/>
      <c r="G391" s="380"/>
      <c r="H391" s="380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1:23" ht="15.75" customHeight="1" x14ac:dyDescent="0.3">
      <c r="A392" s="380"/>
      <c r="B392" s="380"/>
      <c r="C392" s="380"/>
      <c r="D392" s="3"/>
      <c r="E392" s="380"/>
      <c r="F392" s="3"/>
      <c r="G392" s="380"/>
      <c r="H392" s="380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1:23" ht="15.75" customHeight="1" x14ac:dyDescent="0.3">
      <c r="A393" s="380"/>
      <c r="B393" s="380"/>
      <c r="C393" s="380"/>
      <c r="D393" s="3"/>
      <c r="E393" s="380"/>
      <c r="F393" s="3"/>
      <c r="G393" s="380"/>
      <c r="H393" s="380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1:23" ht="15.75" customHeight="1" x14ac:dyDescent="0.3">
      <c r="A394" s="380"/>
      <c r="B394" s="380"/>
      <c r="C394" s="380"/>
      <c r="D394" s="3"/>
      <c r="E394" s="380"/>
      <c r="F394" s="3"/>
      <c r="G394" s="380"/>
      <c r="H394" s="380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1:23" ht="15.75" customHeight="1" x14ac:dyDescent="0.3">
      <c r="A395" s="380"/>
      <c r="B395" s="380"/>
      <c r="C395" s="380"/>
      <c r="D395" s="3"/>
      <c r="E395" s="380"/>
      <c r="F395" s="3"/>
      <c r="G395" s="380"/>
      <c r="H395" s="380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1:23" ht="15.75" customHeight="1" x14ac:dyDescent="0.3">
      <c r="A396" s="380"/>
      <c r="B396" s="380"/>
      <c r="C396" s="380"/>
      <c r="D396" s="3"/>
      <c r="E396" s="380"/>
      <c r="F396" s="3"/>
      <c r="G396" s="380"/>
      <c r="H396" s="380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1:23" ht="15.75" customHeight="1" x14ac:dyDescent="0.3">
      <c r="A397" s="380"/>
      <c r="B397" s="380"/>
      <c r="C397" s="380"/>
      <c r="D397" s="3"/>
      <c r="E397" s="380"/>
      <c r="F397" s="3"/>
      <c r="G397" s="380"/>
      <c r="H397" s="380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1:23" ht="15.75" customHeight="1" x14ac:dyDescent="0.3">
      <c r="A398" s="380"/>
      <c r="B398" s="380"/>
      <c r="C398" s="380"/>
      <c r="D398" s="3"/>
      <c r="E398" s="380"/>
      <c r="F398" s="3"/>
      <c r="G398" s="380"/>
      <c r="H398" s="380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1:23" ht="15.75" customHeight="1" x14ac:dyDescent="0.3">
      <c r="A399" s="380"/>
      <c r="B399" s="380"/>
      <c r="C399" s="380"/>
      <c r="D399" s="3"/>
      <c r="E399" s="380"/>
      <c r="F399" s="3"/>
      <c r="G399" s="380"/>
      <c r="H399" s="380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1:23" ht="15.75" customHeight="1" x14ac:dyDescent="0.3">
      <c r="A400" s="380"/>
      <c r="B400" s="380"/>
      <c r="C400" s="380"/>
      <c r="D400" s="3"/>
      <c r="E400" s="380"/>
      <c r="F400" s="3"/>
      <c r="G400" s="380"/>
      <c r="H400" s="380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1:23" ht="15.75" customHeight="1" x14ac:dyDescent="0.3">
      <c r="A401" s="380"/>
      <c r="B401" s="380"/>
      <c r="C401" s="380"/>
      <c r="D401" s="3"/>
      <c r="E401" s="380"/>
      <c r="F401" s="3"/>
      <c r="G401" s="380"/>
      <c r="H401" s="380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1:23" ht="15.75" customHeight="1" x14ac:dyDescent="0.3">
      <c r="A402" s="380"/>
      <c r="B402" s="380"/>
      <c r="C402" s="380"/>
      <c r="D402" s="3"/>
      <c r="E402" s="380"/>
      <c r="F402" s="3"/>
      <c r="G402" s="380"/>
      <c r="H402" s="380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1:23" ht="15.75" customHeight="1" x14ac:dyDescent="0.3">
      <c r="A403" s="380"/>
      <c r="B403" s="380"/>
      <c r="C403" s="380"/>
      <c r="D403" s="3"/>
      <c r="E403" s="380"/>
      <c r="F403" s="3"/>
      <c r="G403" s="380"/>
      <c r="H403" s="380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1:23" ht="15.75" customHeight="1" x14ac:dyDescent="0.3">
      <c r="A404" s="380"/>
      <c r="B404" s="380"/>
      <c r="C404" s="380"/>
      <c r="D404" s="3"/>
      <c r="E404" s="380"/>
      <c r="F404" s="3"/>
      <c r="G404" s="380"/>
      <c r="H404" s="380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1:23" ht="15.75" customHeight="1" x14ac:dyDescent="0.3">
      <c r="A405" s="380"/>
      <c r="B405" s="380"/>
      <c r="C405" s="380"/>
      <c r="D405" s="3"/>
      <c r="E405" s="380"/>
      <c r="F405" s="3"/>
      <c r="G405" s="380"/>
      <c r="H405" s="380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1:23" ht="15.75" customHeight="1" x14ac:dyDescent="0.3">
      <c r="A406" s="380"/>
      <c r="B406" s="380"/>
      <c r="C406" s="380"/>
      <c r="D406" s="3"/>
      <c r="E406" s="380"/>
      <c r="F406" s="3"/>
      <c r="G406" s="380"/>
      <c r="H406" s="380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1:23" ht="15.75" customHeight="1" x14ac:dyDescent="0.3">
      <c r="A407" s="380"/>
      <c r="B407" s="380"/>
      <c r="C407" s="380"/>
      <c r="D407" s="3"/>
      <c r="E407" s="380"/>
      <c r="F407" s="3"/>
      <c r="G407" s="380"/>
      <c r="H407" s="380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1:23" ht="15.75" customHeight="1" x14ac:dyDescent="0.3">
      <c r="A408" s="380"/>
      <c r="B408" s="380"/>
      <c r="C408" s="380"/>
      <c r="D408" s="3"/>
      <c r="E408" s="380"/>
      <c r="F408" s="3"/>
      <c r="G408" s="380"/>
      <c r="H408" s="380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1:23" ht="15.75" customHeight="1" x14ac:dyDescent="0.3">
      <c r="A409" s="380"/>
      <c r="B409" s="380"/>
      <c r="C409" s="380"/>
      <c r="D409" s="3"/>
      <c r="E409" s="380"/>
      <c r="F409" s="3"/>
      <c r="G409" s="380"/>
      <c r="H409" s="380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1:23" ht="15.75" customHeight="1" x14ac:dyDescent="0.3">
      <c r="A410" s="380"/>
      <c r="B410" s="380"/>
      <c r="C410" s="380"/>
      <c r="D410" s="3"/>
      <c r="E410" s="380"/>
      <c r="F410" s="3"/>
      <c r="G410" s="380"/>
      <c r="H410" s="380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1:23" ht="15.75" customHeight="1" x14ac:dyDescent="0.3">
      <c r="A411" s="380"/>
      <c r="B411" s="380"/>
      <c r="C411" s="380"/>
      <c r="D411" s="3"/>
      <c r="E411" s="380"/>
      <c r="F411" s="3"/>
      <c r="G411" s="380"/>
      <c r="H411" s="380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1:23" ht="15.75" customHeight="1" x14ac:dyDescent="0.3">
      <c r="A412" s="380"/>
      <c r="B412" s="380"/>
      <c r="C412" s="380"/>
      <c r="D412" s="3"/>
      <c r="E412" s="380"/>
      <c r="F412" s="3"/>
      <c r="G412" s="380"/>
      <c r="H412" s="380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1:23" ht="15.75" customHeight="1" x14ac:dyDescent="0.3">
      <c r="A413" s="380"/>
      <c r="B413" s="380"/>
      <c r="C413" s="380"/>
      <c r="D413" s="3"/>
      <c r="E413" s="380"/>
      <c r="F413" s="3"/>
      <c r="G413" s="380"/>
      <c r="H413" s="380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1:23" ht="15.75" customHeight="1" x14ac:dyDescent="0.3">
      <c r="A414" s="380"/>
      <c r="B414" s="380"/>
      <c r="C414" s="380"/>
      <c r="D414" s="3"/>
      <c r="E414" s="380"/>
      <c r="F414" s="3"/>
      <c r="G414" s="380"/>
      <c r="H414" s="380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1:23" ht="15.75" customHeight="1" x14ac:dyDescent="0.3">
      <c r="A415" s="380"/>
      <c r="B415" s="380"/>
      <c r="C415" s="380"/>
      <c r="D415" s="3"/>
      <c r="E415" s="380"/>
      <c r="F415" s="3"/>
      <c r="G415" s="380"/>
      <c r="H415" s="380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1:23" ht="15.75" customHeight="1" x14ac:dyDescent="0.3">
      <c r="A416" s="380"/>
      <c r="B416" s="380"/>
      <c r="C416" s="380"/>
      <c r="D416" s="3"/>
      <c r="E416" s="380"/>
      <c r="F416" s="3"/>
      <c r="G416" s="380"/>
      <c r="H416" s="380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1:23" ht="15.75" customHeight="1" x14ac:dyDescent="0.3">
      <c r="A417" s="380"/>
      <c r="B417" s="380"/>
      <c r="C417" s="380"/>
      <c r="D417" s="3"/>
      <c r="E417" s="380"/>
      <c r="F417" s="3"/>
      <c r="G417" s="380"/>
      <c r="H417" s="380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1:23" ht="15.75" customHeight="1" x14ac:dyDescent="0.3">
      <c r="A418" s="380"/>
      <c r="B418" s="380"/>
      <c r="C418" s="380"/>
      <c r="D418" s="3"/>
      <c r="E418" s="380"/>
      <c r="F418" s="3"/>
      <c r="G418" s="380"/>
      <c r="H418" s="380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1:23" ht="15.75" customHeight="1" x14ac:dyDescent="0.3">
      <c r="A419" s="380"/>
      <c r="B419" s="380"/>
      <c r="C419" s="380"/>
      <c r="D419" s="3"/>
      <c r="E419" s="380"/>
      <c r="F419" s="3"/>
      <c r="G419" s="380"/>
      <c r="H419" s="380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1:23" ht="15.75" customHeight="1" x14ac:dyDescent="0.3">
      <c r="A420" s="380"/>
      <c r="B420" s="380"/>
      <c r="C420" s="380"/>
      <c r="D420" s="3"/>
      <c r="E420" s="380"/>
      <c r="F420" s="3"/>
      <c r="G420" s="380"/>
      <c r="H420" s="380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1:23" ht="15.75" customHeight="1" x14ac:dyDescent="0.3">
      <c r="A421" s="380"/>
      <c r="B421" s="380"/>
      <c r="C421" s="380"/>
      <c r="D421" s="3"/>
      <c r="E421" s="380"/>
      <c r="F421" s="3"/>
      <c r="G421" s="380"/>
      <c r="H421" s="380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  <row r="422" spans="1:23" ht="15.75" customHeight="1" x14ac:dyDescent="0.3">
      <c r="A422" s="380"/>
      <c r="B422" s="380"/>
      <c r="C422" s="380"/>
      <c r="D422" s="3"/>
      <c r="E422" s="380"/>
      <c r="F422" s="3"/>
      <c r="G422" s="380"/>
      <c r="H422" s="380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</row>
    <row r="423" spans="1:23" ht="15.75" customHeight="1" x14ac:dyDescent="0.3">
      <c r="A423" s="380"/>
      <c r="B423" s="380"/>
      <c r="C423" s="380"/>
      <c r="D423" s="3"/>
      <c r="E423" s="380"/>
      <c r="F423" s="3"/>
      <c r="G423" s="380"/>
      <c r="H423" s="380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</row>
    <row r="424" spans="1:23" ht="15.75" customHeight="1" x14ac:dyDescent="0.3">
      <c r="A424" s="380"/>
      <c r="B424" s="380"/>
      <c r="C424" s="380"/>
      <c r="D424" s="3"/>
      <c r="E424" s="380"/>
      <c r="F424" s="3"/>
      <c r="G424" s="380"/>
      <c r="H424" s="380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</row>
    <row r="425" spans="1:23" ht="15.75" customHeight="1" x14ac:dyDescent="0.3">
      <c r="A425" s="380"/>
      <c r="B425" s="380"/>
      <c r="C425" s="380"/>
      <c r="D425" s="3"/>
      <c r="E425" s="380"/>
      <c r="F425" s="3"/>
      <c r="G425" s="380"/>
      <c r="H425" s="380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</row>
    <row r="426" spans="1:23" ht="15.75" customHeight="1" x14ac:dyDescent="0.3">
      <c r="A426" s="380"/>
      <c r="B426" s="380"/>
      <c r="C426" s="380"/>
      <c r="D426" s="3"/>
      <c r="E426" s="380"/>
      <c r="F426" s="3"/>
      <c r="G426" s="380"/>
      <c r="H426" s="380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</row>
    <row r="427" spans="1:23" ht="15.75" customHeight="1" x14ac:dyDescent="0.3">
      <c r="A427" s="380"/>
      <c r="B427" s="380"/>
      <c r="C427" s="380"/>
      <c r="D427" s="3"/>
      <c r="E427" s="380"/>
      <c r="F427" s="3"/>
      <c r="G427" s="380"/>
      <c r="H427" s="380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</row>
    <row r="428" spans="1:23" ht="15.75" customHeight="1" x14ac:dyDescent="0.3">
      <c r="A428" s="380"/>
      <c r="B428" s="380"/>
      <c r="C428" s="380"/>
      <c r="D428" s="3"/>
      <c r="E428" s="380"/>
      <c r="F428" s="3"/>
      <c r="G428" s="380"/>
      <c r="H428" s="380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</row>
    <row r="429" spans="1:23" ht="15.75" customHeight="1" x14ac:dyDescent="0.3">
      <c r="A429" s="380"/>
      <c r="B429" s="380"/>
      <c r="C429" s="380"/>
      <c r="D429" s="3"/>
      <c r="E429" s="380"/>
      <c r="F429" s="3"/>
      <c r="G429" s="380"/>
      <c r="H429" s="380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</row>
    <row r="430" spans="1:23" ht="15.75" customHeight="1" x14ac:dyDescent="0.3">
      <c r="A430" s="380"/>
      <c r="B430" s="380"/>
      <c r="C430" s="380"/>
      <c r="D430" s="3"/>
      <c r="E430" s="380"/>
      <c r="F430" s="3"/>
      <c r="G430" s="380"/>
      <c r="H430" s="380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</row>
    <row r="431" spans="1:23" ht="15.75" customHeight="1" x14ac:dyDescent="0.3">
      <c r="A431" s="380"/>
      <c r="B431" s="380"/>
      <c r="C431" s="380"/>
      <c r="D431" s="3"/>
      <c r="E431" s="380"/>
      <c r="F431" s="3"/>
      <c r="G431" s="380"/>
      <c r="H431" s="380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</row>
    <row r="432" spans="1:23" ht="15.75" customHeight="1" x14ac:dyDescent="0.3">
      <c r="A432" s="380"/>
      <c r="B432" s="380"/>
      <c r="C432" s="380"/>
      <c r="D432" s="3"/>
      <c r="E432" s="380"/>
      <c r="F432" s="3"/>
      <c r="G432" s="380"/>
      <c r="H432" s="380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</row>
    <row r="433" spans="1:23" ht="15.75" customHeight="1" x14ac:dyDescent="0.3">
      <c r="A433" s="380"/>
      <c r="B433" s="380"/>
      <c r="C433" s="380"/>
      <c r="D433" s="3"/>
      <c r="E433" s="380"/>
      <c r="F433" s="3"/>
      <c r="G433" s="380"/>
      <c r="H433" s="380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</row>
    <row r="434" spans="1:23" ht="15.75" customHeight="1" x14ac:dyDescent="0.3">
      <c r="A434" s="380"/>
      <c r="B434" s="380"/>
      <c r="C434" s="380"/>
      <c r="D434" s="3"/>
      <c r="E434" s="380"/>
      <c r="F434" s="3"/>
      <c r="G434" s="380"/>
      <c r="H434" s="380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</row>
    <row r="435" spans="1:23" ht="15.75" customHeight="1" x14ac:dyDescent="0.3">
      <c r="A435" s="380"/>
      <c r="B435" s="380"/>
      <c r="C435" s="380"/>
      <c r="D435" s="3"/>
      <c r="E435" s="380"/>
      <c r="F435" s="3"/>
      <c r="G435" s="380"/>
      <c r="H435" s="380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</row>
    <row r="436" spans="1:23" ht="15.75" customHeight="1" x14ac:dyDescent="0.3">
      <c r="A436" s="380"/>
      <c r="B436" s="380"/>
      <c r="C436" s="380"/>
      <c r="D436" s="3"/>
      <c r="E436" s="380"/>
      <c r="F436" s="3"/>
      <c r="G436" s="380"/>
      <c r="H436" s="380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</row>
    <row r="437" spans="1:23" ht="15.75" customHeight="1" x14ac:dyDescent="0.3">
      <c r="A437" s="380"/>
      <c r="B437" s="380"/>
      <c r="C437" s="380"/>
      <c r="D437" s="3"/>
      <c r="E437" s="380"/>
      <c r="F437" s="3"/>
      <c r="G437" s="380"/>
      <c r="H437" s="380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</row>
    <row r="438" spans="1:23" ht="15.75" customHeight="1" x14ac:dyDescent="0.3">
      <c r="A438" s="380"/>
      <c r="B438" s="380"/>
      <c r="C438" s="380"/>
      <c r="D438" s="3"/>
      <c r="E438" s="380"/>
      <c r="F438" s="3"/>
      <c r="G438" s="380"/>
      <c r="H438" s="380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</row>
    <row r="439" spans="1:23" ht="15.75" customHeight="1" x14ac:dyDescent="0.3">
      <c r="A439" s="380"/>
      <c r="B439" s="380"/>
      <c r="C439" s="380"/>
      <c r="D439" s="3"/>
      <c r="E439" s="380"/>
      <c r="F439" s="3"/>
      <c r="G439" s="380"/>
      <c r="H439" s="380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</row>
    <row r="440" spans="1:23" ht="15.75" customHeight="1" x14ac:dyDescent="0.3">
      <c r="A440" s="380"/>
      <c r="B440" s="380"/>
      <c r="C440" s="380"/>
      <c r="D440" s="3"/>
      <c r="E440" s="380"/>
      <c r="F440" s="3"/>
      <c r="G440" s="380"/>
      <c r="H440" s="380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</row>
    <row r="441" spans="1:23" ht="15.75" customHeight="1" x14ac:dyDescent="0.3">
      <c r="A441" s="380"/>
      <c r="B441" s="380"/>
      <c r="C441" s="380"/>
      <c r="D441" s="3"/>
      <c r="E441" s="380"/>
      <c r="F441" s="3"/>
      <c r="G441" s="380"/>
      <c r="H441" s="380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</row>
    <row r="442" spans="1:23" ht="15.75" customHeight="1" x14ac:dyDescent="0.3">
      <c r="A442" s="380"/>
      <c r="B442" s="380"/>
      <c r="C442" s="380"/>
      <c r="D442" s="3"/>
      <c r="E442" s="380"/>
      <c r="F442" s="3"/>
      <c r="G442" s="380"/>
      <c r="H442" s="380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</row>
    <row r="443" spans="1:23" ht="15.75" customHeight="1" x14ac:dyDescent="0.3">
      <c r="A443" s="380"/>
      <c r="B443" s="380"/>
      <c r="C443" s="380"/>
      <c r="D443" s="3"/>
      <c r="E443" s="380"/>
      <c r="F443" s="3"/>
      <c r="G443" s="380"/>
      <c r="H443" s="380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</row>
    <row r="444" spans="1:23" ht="15.75" customHeight="1" x14ac:dyDescent="0.3">
      <c r="A444" s="380"/>
      <c r="B444" s="380"/>
      <c r="C444" s="380"/>
      <c r="D444" s="3"/>
      <c r="E444" s="380"/>
      <c r="F444" s="3"/>
      <c r="G444" s="380"/>
      <c r="H444" s="380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</row>
    <row r="445" spans="1:23" ht="15.75" customHeight="1" x14ac:dyDescent="0.3">
      <c r="A445" s="380"/>
      <c r="B445" s="380"/>
      <c r="C445" s="380"/>
      <c r="D445" s="3"/>
      <c r="E445" s="380"/>
      <c r="F445" s="3"/>
      <c r="G445" s="380"/>
      <c r="H445" s="380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</row>
    <row r="446" spans="1:23" ht="15.75" customHeight="1" x14ac:dyDescent="0.3">
      <c r="A446" s="380"/>
      <c r="B446" s="380"/>
      <c r="C446" s="380"/>
      <c r="D446" s="3"/>
      <c r="E446" s="380"/>
      <c r="F446" s="3"/>
      <c r="G446" s="380"/>
      <c r="H446" s="380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</row>
    <row r="447" spans="1:23" ht="15.75" customHeight="1" x14ac:dyDescent="0.3">
      <c r="A447" s="380"/>
      <c r="B447" s="380"/>
      <c r="C447" s="380"/>
      <c r="D447" s="3"/>
      <c r="E447" s="380"/>
      <c r="F447" s="3"/>
      <c r="G447" s="380"/>
      <c r="H447" s="380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</row>
    <row r="448" spans="1:23" ht="15.75" customHeight="1" x14ac:dyDescent="0.3">
      <c r="A448" s="380"/>
      <c r="B448" s="380"/>
      <c r="C448" s="380"/>
      <c r="D448" s="3"/>
      <c r="E448" s="380"/>
      <c r="F448" s="3"/>
      <c r="G448" s="380"/>
      <c r="H448" s="380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</row>
    <row r="449" spans="1:23" ht="15.75" customHeight="1" x14ac:dyDescent="0.3">
      <c r="A449" s="380"/>
      <c r="B449" s="380"/>
      <c r="C449" s="380"/>
      <c r="D449" s="3"/>
      <c r="E449" s="380"/>
      <c r="F449" s="3"/>
      <c r="G449" s="380"/>
      <c r="H449" s="380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</row>
    <row r="450" spans="1:23" ht="15.75" customHeight="1" x14ac:dyDescent="0.3">
      <c r="A450" s="380"/>
      <c r="B450" s="380"/>
      <c r="C450" s="380"/>
      <c r="D450" s="3"/>
      <c r="E450" s="380"/>
      <c r="F450" s="3"/>
      <c r="G450" s="380"/>
      <c r="H450" s="380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</row>
    <row r="451" spans="1:23" ht="15.75" customHeight="1" x14ac:dyDescent="0.3">
      <c r="A451" s="380"/>
      <c r="B451" s="380"/>
      <c r="C451" s="380"/>
      <c r="D451" s="3"/>
      <c r="E451" s="380"/>
      <c r="F451" s="3"/>
      <c r="G451" s="380"/>
      <c r="H451" s="380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</row>
    <row r="452" spans="1:23" ht="15.75" customHeight="1" x14ac:dyDescent="0.3">
      <c r="A452" s="380"/>
      <c r="B452" s="380"/>
      <c r="C452" s="380"/>
      <c r="D452" s="3"/>
      <c r="E452" s="380"/>
      <c r="F452" s="3"/>
      <c r="G452" s="380"/>
      <c r="H452" s="380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</row>
    <row r="453" spans="1:23" ht="15.75" customHeight="1" x14ac:dyDescent="0.3">
      <c r="A453" s="380"/>
      <c r="B453" s="380"/>
      <c r="C453" s="380"/>
      <c r="D453" s="3"/>
      <c r="E453" s="380"/>
      <c r="F453" s="3"/>
      <c r="G453" s="380"/>
      <c r="H453" s="380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</row>
    <row r="454" spans="1:23" ht="15.75" customHeight="1" x14ac:dyDescent="0.3">
      <c r="A454" s="380"/>
      <c r="B454" s="380"/>
      <c r="C454" s="380"/>
      <c r="D454" s="3"/>
      <c r="E454" s="380"/>
      <c r="F454" s="3"/>
      <c r="G454" s="380"/>
      <c r="H454" s="380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</row>
    <row r="455" spans="1:23" ht="15.75" customHeight="1" x14ac:dyDescent="0.3">
      <c r="A455" s="380"/>
      <c r="B455" s="380"/>
      <c r="C455" s="380"/>
      <c r="D455" s="3"/>
      <c r="E455" s="380"/>
      <c r="F455" s="3"/>
      <c r="G455" s="380"/>
      <c r="H455" s="380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</row>
    <row r="456" spans="1:23" ht="15.75" customHeight="1" x14ac:dyDescent="0.3">
      <c r="A456" s="380"/>
      <c r="B456" s="380"/>
      <c r="C456" s="380"/>
      <c r="D456" s="3"/>
      <c r="E456" s="380"/>
      <c r="F456" s="3"/>
      <c r="G456" s="380"/>
      <c r="H456" s="380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</row>
    <row r="457" spans="1:23" ht="15.75" customHeight="1" x14ac:dyDescent="0.3">
      <c r="A457" s="380"/>
      <c r="B457" s="380"/>
      <c r="C457" s="380"/>
      <c r="D457" s="3"/>
      <c r="E457" s="380"/>
      <c r="F457" s="3"/>
      <c r="G457" s="380"/>
      <c r="H457" s="380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</row>
    <row r="458" spans="1:23" ht="15.75" customHeight="1" x14ac:dyDescent="0.3">
      <c r="A458" s="380"/>
      <c r="B458" s="380"/>
      <c r="C458" s="380"/>
      <c r="D458" s="3"/>
      <c r="E458" s="380"/>
      <c r="F458" s="3"/>
      <c r="G458" s="380"/>
      <c r="H458" s="380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</row>
    <row r="459" spans="1:23" ht="15.75" customHeight="1" x14ac:dyDescent="0.3">
      <c r="A459" s="380"/>
      <c r="B459" s="380"/>
      <c r="C459" s="380"/>
      <c r="D459" s="3"/>
      <c r="E459" s="380"/>
      <c r="F459" s="3"/>
      <c r="G459" s="380"/>
      <c r="H459" s="380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</row>
    <row r="460" spans="1:23" ht="15.75" customHeight="1" x14ac:dyDescent="0.3">
      <c r="A460" s="380"/>
      <c r="B460" s="380"/>
      <c r="C460" s="380"/>
      <c r="D460" s="3"/>
      <c r="E460" s="380"/>
      <c r="F460" s="3"/>
      <c r="G460" s="380"/>
      <c r="H460" s="380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</row>
    <row r="461" spans="1:23" ht="15.75" customHeight="1" x14ac:dyDescent="0.3">
      <c r="A461" s="380"/>
      <c r="B461" s="380"/>
      <c r="C461" s="380"/>
      <c r="D461" s="3"/>
      <c r="E461" s="380"/>
      <c r="F461" s="3"/>
      <c r="G461" s="380"/>
      <c r="H461" s="380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</row>
    <row r="462" spans="1:23" ht="15.75" customHeight="1" x14ac:dyDescent="0.3">
      <c r="A462" s="380"/>
      <c r="B462" s="380"/>
      <c r="C462" s="380"/>
      <c r="D462" s="3"/>
      <c r="E462" s="380"/>
      <c r="F462" s="3"/>
      <c r="G462" s="380"/>
      <c r="H462" s="380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</row>
    <row r="463" spans="1:23" ht="15.75" customHeight="1" x14ac:dyDescent="0.3">
      <c r="A463" s="380"/>
      <c r="B463" s="380"/>
      <c r="C463" s="380"/>
      <c r="D463" s="3"/>
      <c r="E463" s="380"/>
      <c r="F463" s="3"/>
      <c r="G463" s="380"/>
      <c r="H463" s="380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</row>
    <row r="464" spans="1:23" ht="15.75" customHeight="1" x14ac:dyDescent="0.3">
      <c r="A464" s="380"/>
      <c r="B464" s="380"/>
      <c r="C464" s="380"/>
      <c r="D464" s="3"/>
      <c r="E464" s="380"/>
      <c r="F464" s="3"/>
      <c r="G464" s="380"/>
      <c r="H464" s="380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</row>
    <row r="465" spans="1:23" ht="15.75" customHeight="1" x14ac:dyDescent="0.3">
      <c r="A465" s="380"/>
      <c r="B465" s="380"/>
      <c r="C465" s="380"/>
      <c r="D465" s="3"/>
      <c r="E465" s="380"/>
      <c r="F465" s="3"/>
      <c r="G465" s="380"/>
      <c r="H465" s="380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</row>
    <row r="466" spans="1:23" ht="15.75" customHeight="1" x14ac:dyDescent="0.3">
      <c r="A466" s="380"/>
      <c r="B466" s="380"/>
      <c r="C466" s="380"/>
      <c r="D466" s="3"/>
      <c r="E466" s="380"/>
      <c r="F466" s="3"/>
      <c r="G466" s="380"/>
      <c r="H466" s="380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</row>
    <row r="467" spans="1:23" ht="15.75" customHeight="1" x14ac:dyDescent="0.3">
      <c r="A467" s="380"/>
      <c r="B467" s="380"/>
      <c r="C467" s="380"/>
      <c r="D467" s="3"/>
      <c r="E467" s="380"/>
      <c r="F467" s="3"/>
      <c r="G467" s="380"/>
      <c r="H467" s="380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</row>
    <row r="468" spans="1:23" ht="15.75" customHeight="1" x14ac:dyDescent="0.3">
      <c r="A468" s="380"/>
      <c r="B468" s="380"/>
      <c r="C468" s="380"/>
      <c r="D468" s="3"/>
      <c r="E468" s="380"/>
      <c r="F468" s="3"/>
      <c r="G468" s="380"/>
      <c r="H468" s="380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</row>
    <row r="469" spans="1:23" ht="15.75" customHeight="1" x14ac:dyDescent="0.3">
      <c r="A469" s="380"/>
      <c r="B469" s="380"/>
      <c r="C469" s="380"/>
      <c r="D469" s="3"/>
      <c r="E469" s="380"/>
      <c r="F469" s="3"/>
      <c r="G469" s="380"/>
      <c r="H469" s="380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</row>
    <row r="470" spans="1:23" ht="15.75" customHeight="1" x14ac:dyDescent="0.3">
      <c r="A470" s="380"/>
      <c r="B470" s="380"/>
      <c r="C470" s="380"/>
      <c r="D470" s="3"/>
      <c r="E470" s="380"/>
      <c r="F470" s="3"/>
      <c r="G470" s="380"/>
      <c r="H470" s="380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</row>
    <row r="471" spans="1:23" ht="15.75" customHeight="1" x14ac:dyDescent="0.3">
      <c r="A471" s="380"/>
      <c r="B471" s="380"/>
      <c r="C471" s="380"/>
      <c r="D471" s="3"/>
      <c r="E471" s="380"/>
      <c r="F471" s="3"/>
      <c r="G471" s="380"/>
      <c r="H471" s="380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</row>
    <row r="472" spans="1:23" ht="15.75" customHeight="1" x14ac:dyDescent="0.3">
      <c r="A472" s="380"/>
      <c r="B472" s="380"/>
      <c r="C472" s="380"/>
      <c r="D472" s="3"/>
      <c r="E472" s="380"/>
      <c r="F472" s="3"/>
      <c r="G472" s="380"/>
      <c r="H472" s="380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</row>
    <row r="473" spans="1:23" ht="15.75" customHeight="1" x14ac:dyDescent="0.3">
      <c r="A473" s="380"/>
      <c r="B473" s="380"/>
      <c r="C473" s="380"/>
      <c r="D473" s="3"/>
      <c r="E473" s="380"/>
      <c r="F473" s="3"/>
      <c r="G473" s="380"/>
      <c r="H473" s="380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</row>
    <row r="474" spans="1:23" ht="15.75" customHeight="1" x14ac:dyDescent="0.3">
      <c r="A474" s="380"/>
      <c r="B474" s="380"/>
      <c r="C474" s="380"/>
      <c r="D474" s="3"/>
      <c r="E474" s="380"/>
      <c r="F474" s="3"/>
      <c r="G474" s="380"/>
      <c r="H474" s="380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</row>
    <row r="475" spans="1:23" ht="15.75" customHeight="1" x14ac:dyDescent="0.3">
      <c r="A475" s="380"/>
      <c r="B475" s="380"/>
      <c r="C475" s="380"/>
      <c r="D475" s="3"/>
      <c r="E475" s="380"/>
      <c r="F475" s="3"/>
      <c r="G475" s="380"/>
      <c r="H475" s="380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</row>
    <row r="476" spans="1:23" ht="15.75" customHeight="1" x14ac:dyDescent="0.3">
      <c r="A476" s="380"/>
      <c r="B476" s="380"/>
      <c r="C476" s="380"/>
      <c r="D476" s="3"/>
      <c r="E476" s="380"/>
      <c r="F476" s="3"/>
      <c r="G476" s="380"/>
      <c r="H476" s="380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</row>
    <row r="477" spans="1:23" ht="15.75" customHeight="1" x14ac:dyDescent="0.3">
      <c r="A477" s="380"/>
      <c r="B477" s="380"/>
      <c r="C477" s="380"/>
      <c r="D477" s="3"/>
      <c r="E477" s="380"/>
      <c r="F477" s="3"/>
      <c r="G477" s="380"/>
      <c r="H477" s="380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</row>
    <row r="478" spans="1:23" ht="15.75" customHeight="1" x14ac:dyDescent="0.3">
      <c r="A478" s="380"/>
      <c r="B478" s="380"/>
      <c r="C478" s="380"/>
      <c r="D478" s="3"/>
      <c r="E478" s="380"/>
      <c r="F478" s="3"/>
      <c r="G478" s="380"/>
      <c r="H478" s="380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</row>
    <row r="479" spans="1:23" ht="15.75" customHeight="1" x14ac:dyDescent="0.3">
      <c r="A479" s="380"/>
      <c r="B479" s="380"/>
      <c r="C479" s="380"/>
      <c r="D479" s="3"/>
      <c r="E479" s="380"/>
      <c r="F479" s="3"/>
      <c r="G479" s="380"/>
      <c r="H479" s="380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</row>
    <row r="480" spans="1:23" ht="15.75" customHeight="1" x14ac:dyDescent="0.3">
      <c r="A480" s="380"/>
      <c r="B480" s="380"/>
      <c r="C480" s="380"/>
      <c r="D480" s="3"/>
      <c r="E480" s="380"/>
      <c r="F480" s="3"/>
      <c r="G480" s="380"/>
      <c r="H480" s="380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</row>
    <row r="481" spans="1:23" ht="15.75" customHeight="1" x14ac:dyDescent="0.3">
      <c r="A481" s="380"/>
      <c r="B481" s="380"/>
      <c r="C481" s="380"/>
      <c r="D481" s="3"/>
      <c r="E481" s="380"/>
      <c r="F481" s="3"/>
      <c r="G481" s="380"/>
      <c r="H481" s="380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</row>
    <row r="482" spans="1:23" ht="15.75" customHeight="1" x14ac:dyDescent="0.3">
      <c r="A482" s="380"/>
      <c r="B482" s="380"/>
      <c r="C482" s="380"/>
      <c r="D482" s="3"/>
      <c r="E482" s="380"/>
      <c r="F482" s="3"/>
      <c r="G482" s="380"/>
      <c r="H482" s="380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</row>
    <row r="483" spans="1:23" ht="15.75" customHeight="1" x14ac:dyDescent="0.3">
      <c r="A483" s="380"/>
      <c r="B483" s="380"/>
      <c r="C483" s="380"/>
      <c r="D483" s="3"/>
      <c r="E483" s="380"/>
      <c r="F483" s="3"/>
      <c r="G483" s="380"/>
      <c r="H483" s="380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</row>
    <row r="484" spans="1:23" ht="15.75" customHeight="1" x14ac:dyDescent="0.3">
      <c r="A484" s="380"/>
      <c r="B484" s="380"/>
      <c r="C484" s="380"/>
      <c r="D484" s="3"/>
      <c r="E484" s="380"/>
      <c r="F484" s="3"/>
      <c r="G484" s="380"/>
      <c r="H484" s="380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</row>
    <row r="485" spans="1:23" ht="15.75" customHeight="1" x14ac:dyDescent="0.3">
      <c r="A485" s="380"/>
      <c r="B485" s="380"/>
      <c r="C485" s="380"/>
      <c r="D485" s="3"/>
      <c r="E485" s="380"/>
      <c r="F485" s="3"/>
      <c r="G485" s="380"/>
      <c r="H485" s="380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</row>
    <row r="486" spans="1:23" ht="15.75" customHeight="1" x14ac:dyDescent="0.3">
      <c r="A486" s="380"/>
      <c r="B486" s="380"/>
      <c r="C486" s="380"/>
      <c r="D486" s="3"/>
      <c r="E486" s="380"/>
      <c r="F486" s="3"/>
      <c r="G486" s="380"/>
      <c r="H486" s="380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</row>
    <row r="487" spans="1:23" ht="15.75" customHeight="1" x14ac:dyDescent="0.3">
      <c r="A487" s="380"/>
      <c r="B487" s="380"/>
      <c r="C487" s="380"/>
      <c r="D487" s="3"/>
      <c r="E487" s="380"/>
      <c r="F487" s="3"/>
      <c r="G487" s="380"/>
      <c r="H487" s="380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</row>
    <row r="488" spans="1:23" ht="15.75" customHeight="1" x14ac:dyDescent="0.3">
      <c r="A488" s="380"/>
      <c r="B488" s="380"/>
      <c r="C488" s="380"/>
      <c r="D488" s="3"/>
      <c r="E488" s="380"/>
      <c r="F488" s="3"/>
      <c r="G488" s="380"/>
      <c r="H488" s="380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</row>
    <row r="489" spans="1:23" ht="15.75" customHeight="1" x14ac:dyDescent="0.3">
      <c r="A489" s="380"/>
      <c r="B489" s="380"/>
      <c r="C489" s="380"/>
      <c r="D489" s="3"/>
      <c r="E489" s="380"/>
      <c r="F489" s="3"/>
      <c r="G489" s="380"/>
      <c r="H489" s="380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</row>
    <row r="490" spans="1:23" ht="15.75" customHeight="1" x14ac:dyDescent="0.3">
      <c r="A490" s="380"/>
      <c r="B490" s="380"/>
      <c r="C490" s="380"/>
      <c r="D490" s="3"/>
      <c r="E490" s="380"/>
      <c r="F490" s="3"/>
      <c r="G490" s="380"/>
      <c r="H490" s="380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</row>
    <row r="491" spans="1:23" ht="15.75" customHeight="1" x14ac:dyDescent="0.3">
      <c r="A491" s="380"/>
      <c r="B491" s="380"/>
      <c r="C491" s="380"/>
      <c r="D491" s="3"/>
      <c r="E491" s="380"/>
      <c r="F491" s="3"/>
      <c r="G491" s="380"/>
      <c r="H491" s="380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</row>
    <row r="492" spans="1:23" ht="15.75" customHeight="1" x14ac:dyDescent="0.3">
      <c r="A492" s="380"/>
      <c r="B492" s="380"/>
      <c r="C492" s="380"/>
      <c r="D492" s="3"/>
      <c r="E492" s="380"/>
      <c r="F492" s="3"/>
      <c r="G492" s="380"/>
      <c r="H492" s="380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</row>
    <row r="493" spans="1:23" ht="15.75" customHeight="1" x14ac:dyDescent="0.3">
      <c r="A493" s="380"/>
      <c r="B493" s="380"/>
      <c r="C493" s="380"/>
      <c r="D493" s="3"/>
      <c r="E493" s="380"/>
      <c r="F493" s="3"/>
      <c r="G493" s="380"/>
      <c r="H493" s="380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</row>
    <row r="494" spans="1:23" ht="15.75" customHeight="1" x14ac:dyDescent="0.3">
      <c r="A494" s="380"/>
      <c r="B494" s="380"/>
      <c r="C494" s="380"/>
      <c r="D494" s="3"/>
      <c r="E494" s="380"/>
      <c r="F494" s="3"/>
      <c r="G494" s="380"/>
      <c r="H494" s="380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</row>
    <row r="495" spans="1:23" ht="15.75" customHeight="1" x14ac:dyDescent="0.3">
      <c r="A495" s="380"/>
      <c r="B495" s="380"/>
      <c r="C495" s="380"/>
      <c r="D495" s="3"/>
      <c r="E495" s="380"/>
      <c r="F495" s="3"/>
      <c r="G495" s="380"/>
      <c r="H495" s="380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</row>
    <row r="496" spans="1:23" ht="15.75" customHeight="1" x14ac:dyDescent="0.3">
      <c r="A496" s="380"/>
      <c r="B496" s="380"/>
      <c r="C496" s="380"/>
      <c r="D496" s="3"/>
      <c r="E496" s="380"/>
      <c r="F496" s="3"/>
      <c r="G496" s="380"/>
      <c r="H496" s="380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</row>
    <row r="497" spans="1:23" ht="15.75" customHeight="1" x14ac:dyDescent="0.3">
      <c r="A497" s="380"/>
      <c r="B497" s="380"/>
      <c r="C497" s="380"/>
      <c r="D497" s="3"/>
      <c r="E497" s="380"/>
      <c r="F497" s="3"/>
      <c r="G497" s="380"/>
      <c r="H497" s="380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</row>
    <row r="498" spans="1:23" ht="15.75" customHeight="1" x14ac:dyDescent="0.3">
      <c r="A498" s="380"/>
      <c r="B498" s="380"/>
      <c r="C498" s="380"/>
      <c r="D498" s="3"/>
      <c r="E498" s="380"/>
      <c r="F498" s="3"/>
      <c r="G498" s="380"/>
      <c r="H498" s="380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</row>
    <row r="499" spans="1:23" ht="15.75" customHeight="1" x14ac:dyDescent="0.3">
      <c r="A499" s="380"/>
      <c r="B499" s="380"/>
      <c r="C499" s="380"/>
      <c r="D499" s="3"/>
      <c r="E499" s="380"/>
      <c r="F499" s="3"/>
      <c r="G499" s="380"/>
      <c r="H499" s="380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</row>
    <row r="500" spans="1:23" ht="15.75" customHeight="1" x14ac:dyDescent="0.3">
      <c r="A500" s="380"/>
      <c r="B500" s="380"/>
      <c r="C500" s="380"/>
      <c r="D500" s="3"/>
      <c r="E500" s="380"/>
      <c r="F500" s="3"/>
      <c r="G500" s="380"/>
      <c r="H500" s="380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</row>
    <row r="501" spans="1:23" ht="15.75" customHeight="1" x14ac:dyDescent="0.3">
      <c r="A501" s="380"/>
      <c r="B501" s="380"/>
      <c r="C501" s="380"/>
      <c r="D501" s="3"/>
      <c r="E501" s="380"/>
      <c r="F501" s="3"/>
      <c r="G501" s="380"/>
      <c r="H501" s="380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</row>
    <row r="502" spans="1:23" ht="15.75" customHeight="1" x14ac:dyDescent="0.3">
      <c r="A502" s="380"/>
      <c r="B502" s="380"/>
      <c r="C502" s="380"/>
      <c r="D502" s="3"/>
      <c r="E502" s="380"/>
      <c r="F502" s="3"/>
      <c r="G502" s="380"/>
      <c r="H502" s="380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</row>
    <row r="503" spans="1:23" ht="15.75" customHeight="1" x14ac:dyDescent="0.3">
      <c r="A503" s="380"/>
      <c r="B503" s="380"/>
      <c r="C503" s="380"/>
      <c r="D503" s="3"/>
      <c r="E503" s="380"/>
      <c r="F503" s="3"/>
      <c r="G503" s="380"/>
      <c r="H503" s="380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</row>
    <row r="504" spans="1:23" ht="15.75" customHeight="1" x14ac:dyDescent="0.3">
      <c r="A504" s="380"/>
      <c r="B504" s="380"/>
      <c r="C504" s="380"/>
      <c r="D504" s="3"/>
      <c r="E504" s="380"/>
      <c r="F504" s="3"/>
      <c r="G504" s="380"/>
      <c r="H504" s="380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</row>
    <row r="505" spans="1:23" ht="15.75" customHeight="1" x14ac:dyDescent="0.3">
      <c r="A505" s="380"/>
      <c r="B505" s="380"/>
      <c r="C505" s="380"/>
      <c r="D505" s="3"/>
      <c r="E505" s="380"/>
      <c r="F505" s="3"/>
      <c r="G505" s="380"/>
      <c r="H505" s="380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</row>
    <row r="506" spans="1:23" ht="15.75" customHeight="1" x14ac:dyDescent="0.3">
      <c r="A506" s="380"/>
      <c r="B506" s="380"/>
      <c r="C506" s="380"/>
      <c r="D506" s="3"/>
      <c r="E506" s="380"/>
      <c r="F506" s="3"/>
      <c r="G506" s="380"/>
      <c r="H506" s="380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</row>
    <row r="507" spans="1:23" ht="15.75" customHeight="1" x14ac:dyDescent="0.3">
      <c r="A507" s="380"/>
      <c r="B507" s="380"/>
      <c r="C507" s="380"/>
      <c r="D507" s="3"/>
      <c r="E507" s="380"/>
      <c r="F507" s="3"/>
      <c r="G507" s="380"/>
      <c r="H507" s="380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</row>
    <row r="508" spans="1:23" ht="15.75" customHeight="1" x14ac:dyDescent="0.3">
      <c r="A508" s="380"/>
      <c r="B508" s="380"/>
      <c r="C508" s="380"/>
      <c r="D508" s="3"/>
      <c r="E508" s="380"/>
      <c r="F508" s="3"/>
      <c r="G508" s="380"/>
      <c r="H508" s="380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</row>
    <row r="509" spans="1:23" ht="15.75" customHeight="1" x14ac:dyDescent="0.3">
      <c r="A509" s="380"/>
      <c r="B509" s="380"/>
      <c r="C509" s="380"/>
      <c r="D509" s="3"/>
      <c r="E509" s="380"/>
      <c r="F509" s="3"/>
      <c r="G509" s="380"/>
      <c r="H509" s="380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</row>
    <row r="510" spans="1:23" ht="15.75" customHeight="1" x14ac:dyDescent="0.3">
      <c r="A510" s="380"/>
      <c r="B510" s="380"/>
      <c r="C510" s="380"/>
      <c r="D510" s="3"/>
      <c r="E510" s="380"/>
      <c r="F510" s="3"/>
      <c r="G510" s="380"/>
      <c r="H510" s="380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</row>
    <row r="511" spans="1:23" ht="15.75" customHeight="1" x14ac:dyDescent="0.3">
      <c r="A511" s="380"/>
      <c r="B511" s="380"/>
      <c r="C511" s="380"/>
      <c r="D511" s="3"/>
      <c r="E511" s="380"/>
      <c r="F511" s="3"/>
      <c r="G511" s="380"/>
      <c r="H511" s="380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</row>
    <row r="512" spans="1:23" ht="15.75" customHeight="1" x14ac:dyDescent="0.3">
      <c r="A512" s="380"/>
      <c r="B512" s="380"/>
      <c r="C512" s="380"/>
      <c r="D512" s="3"/>
      <c r="E512" s="380"/>
      <c r="F512" s="3"/>
      <c r="G512" s="380"/>
      <c r="H512" s="380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</row>
    <row r="513" spans="1:23" ht="15.75" customHeight="1" x14ac:dyDescent="0.3">
      <c r="A513" s="380"/>
      <c r="B513" s="380"/>
      <c r="C513" s="380"/>
      <c r="D513" s="3"/>
      <c r="E513" s="380"/>
      <c r="F513" s="3"/>
      <c r="G513" s="380"/>
      <c r="H513" s="380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</row>
    <row r="514" spans="1:23" ht="15.75" customHeight="1" x14ac:dyDescent="0.3">
      <c r="A514" s="380"/>
      <c r="B514" s="380"/>
      <c r="C514" s="380"/>
      <c r="D514" s="3"/>
      <c r="E514" s="380"/>
      <c r="F514" s="3"/>
      <c r="G514" s="380"/>
      <c r="H514" s="380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</row>
    <row r="515" spans="1:23" ht="15.75" customHeight="1" x14ac:dyDescent="0.3">
      <c r="A515" s="380"/>
      <c r="B515" s="380"/>
      <c r="C515" s="380"/>
      <c r="D515" s="3"/>
      <c r="E515" s="380"/>
      <c r="F515" s="3"/>
      <c r="G515" s="380"/>
      <c r="H515" s="380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</row>
    <row r="516" spans="1:23" ht="15.75" customHeight="1" x14ac:dyDescent="0.3">
      <c r="A516" s="380"/>
      <c r="B516" s="380"/>
      <c r="C516" s="380"/>
      <c r="D516" s="3"/>
      <c r="E516" s="380"/>
      <c r="F516" s="3"/>
      <c r="G516" s="380"/>
      <c r="H516" s="380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</row>
    <row r="517" spans="1:23" ht="15.75" customHeight="1" x14ac:dyDescent="0.3">
      <c r="A517" s="380"/>
      <c r="B517" s="380"/>
      <c r="C517" s="380"/>
      <c r="D517" s="3"/>
      <c r="E517" s="380"/>
      <c r="F517" s="3"/>
      <c r="G517" s="380"/>
      <c r="H517" s="380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</row>
    <row r="518" spans="1:23" ht="15.75" customHeight="1" x14ac:dyDescent="0.3">
      <c r="A518" s="380"/>
      <c r="B518" s="380"/>
      <c r="C518" s="380"/>
      <c r="D518" s="3"/>
      <c r="E518" s="380"/>
      <c r="F518" s="3"/>
      <c r="G518" s="380"/>
      <c r="H518" s="380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</row>
    <row r="519" spans="1:23" ht="15.75" customHeight="1" x14ac:dyDescent="0.3">
      <c r="A519" s="380"/>
      <c r="B519" s="380"/>
      <c r="C519" s="380"/>
      <c r="D519" s="3"/>
      <c r="E519" s="380"/>
      <c r="F519" s="3"/>
      <c r="G519" s="380"/>
      <c r="H519" s="380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</row>
    <row r="520" spans="1:23" ht="15.75" customHeight="1" x14ac:dyDescent="0.3">
      <c r="A520" s="380"/>
      <c r="B520" s="380"/>
      <c r="C520" s="380"/>
      <c r="D520" s="3"/>
      <c r="E520" s="380"/>
      <c r="F520" s="3"/>
      <c r="G520" s="380"/>
      <c r="H520" s="380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</row>
    <row r="521" spans="1:23" ht="15.75" customHeight="1" x14ac:dyDescent="0.3">
      <c r="A521" s="380"/>
      <c r="B521" s="380"/>
      <c r="C521" s="380"/>
      <c r="D521" s="3"/>
      <c r="E521" s="380"/>
      <c r="F521" s="3"/>
      <c r="G521" s="380"/>
      <c r="H521" s="380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</row>
    <row r="522" spans="1:23" ht="15.75" customHeight="1" x14ac:dyDescent="0.3">
      <c r="A522" s="380"/>
      <c r="B522" s="380"/>
      <c r="C522" s="380"/>
      <c r="D522" s="3"/>
      <c r="E522" s="380"/>
      <c r="F522" s="3"/>
      <c r="G522" s="380"/>
      <c r="H522" s="380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</row>
    <row r="523" spans="1:23" ht="15.75" customHeight="1" x14ac:dyDescent="0.3">
      <c r="A523" s="380"/>
      <c r="B523" s="380"/>
      <c r="C523" s="380"/>
      <c r="D523" s="3"/>
      <c r="E523" s="380"/>
      <c r="F523" s="3"/>
      <c r="G523" s="380"/>
      <c r="H523" s="380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</row>
    <row r="524" spans="1:23" ht="15.75" customHeight="1" x14ac:dyDescent="0.3">
      <c r="A524" s="380"/>
      <c r="B524" s="380"/>
      <c r="C524" s="380"/>
      <c r="D524" s="3"/>
      <c r="E524" s="380"/>
      <c r="F524" s="3"/>
      <c r="G524" s="380"/>
      <c r="H524" s="380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</row>
    <row r="525" spans="1:23" ht="15.75" customHeight="1" x14ac:dyDescent="0.3">
      <c r="A525" s="380"/>
      <c r="B525" s="380"/>
      <c r="C525" s="380"/>
      <c r="D525" s="3"/>
      <c r="E525" s="380"/>
      <c r="F525" s="3"/>
      <c r="G525" s="380"/>
      <c r="H525" s="380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</row>
    <row r="526" spans="1:23" ht="15.75" customHeight="1" x14ac:dyDescent="0.3">
      <c r="A526" s="380"/>
      <c r="B526" s="380"/>
      <c r="C526" s="380"/>
      <c r="D526" s="3"/>
      <c r="E526" s="380"/>
      <c r="F526" s="3"/>
      <c r="G526" s="380"/>
      <c r="H526" s="380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</row>
    <row r="527" spans="1:23" ht="15.75" customHeight="1" x14ac:dyDescent="0.3">
      <c r="A527" s="380"/>
      <c r="B527" s="380"/>
      <c r="C527" s="380"/>
      <c r="D527" s="3"/>
      <c r="E527" s="380"/>
      <c r="F527" s="3"/>
      <c r="G527" s="380"/>
      <c r="H527" s="380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</row>
    <row r="528" spans="1:23" ht="15.75" customHeight="1" x14ac:dyDescent="0.3">
      <c r="A528" s="380"/>
      <c r="B528" s="380"/>
      <c r="C528" s="380"/>
      <c r="D528" s="3"/>
      <c r="E528" s="380"/>
      <c r="F528" s="3"/>
      <c r="G528" s="380"/>
      <c r="H528" s="380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</row>
    <row r="529" spans="1:23" ht="15.75" customHeight="1" x14ac:dyDescent="0.3">
      <c r="A529" s="380"/>
      <c r="B529" s="380"/>
      <c r="C529" s="380"/>
      <c r="D529" s="3"/>
      <c r="E529" s="380"/>
      <c r="F529" s="3"/>
      <c r="G529" s="380"/>
      <c r="H529" s="380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</row>
    <row r="530" spans="1:23" ht="15.75" customHeight="1" x14ac:dyDescent="0.3">
      <c r="A530" s="380"/>
      <c r="B530" s="380"/>
      <c r="C530" s="380"/>
      <c r="D530" s="3"/>
      <c r="E530" s="380"/>
      <c r="F530" s="3"/>
      <c r="G530" s="380"/>
      <c r="H530" s="380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</row>
    <row r="531" spans="1:23" ht="15.75" customHeight="1" x14ac:dyDescent="0.3">
      <c r="A531" s="380"/>
      <c r="B531" s="380"/>
      <c r="C531" s="380"/>
      <c r="D531" s="3"/>
      <c r="E531" s="380"/>
      <c r="F531" s="3"/>
      <c r="G531" s="380"/>
      <c r="H531" s="380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</row>
    <row r="532" spans="1:23" ht="15.75" customHeight="1" x14ac:dyDescent="0.3">
      <c r="A532" s="380"/>
      <c r="B532" s="380"/>
      <c r="C532" s="380"/>
      <c r="D532" s="3"/>
      <c r="E532" s="380"/>
      <c r="F532" s="3"/>
      <c r="G532" s="380"/>
      <c r="H532" s="380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</row>
    <row r="533" spans="1:23" ht="15.75" customHeight="1" x14ac:dyDescent="0.3">
      <c r="A533" s="380"/>
      <c r="B533" s="380"/>
      <c r="C533" s="380"/>
      <c r="D533" s="3"/>
      <c r="E533" s="380"/>
      <c r="F533" s="3"/>
      <c r="G533" s="380"/>
      <c r="H533" s="380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</row>
    <row r="534" spans="1:23" ht="15.75" customHeight="1" x14ac:dyDescent="0.3">
      <c r="A534" s="380"/>
      <c r="B534" s="380"/>
      <c r="C534" s="380"/>
      <c r="D534" s="3"/>
      <c r="E534" s="380"/>
      <c r="F534" s="3"/>
      <c r="G534" s="380"/>
      <c r="H534" s="380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</row>
    <row r="535" spans="1:23" ht="15.75" customHeight="1" x14ac:dyDescent="0.3">
      <c r="A535" s="380"/>
      <c r="B535" s="380"/>
      <c r="C535" s="380"/>
      <c r="D535" s="3"/>
      <c r="E535" s="380"/>
      <c r="F535" s="3"/>
      <c r="G535" s="380"/>
      <c r="H535" s="380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</row>
    <row r="536" spans="1:23" ht="15.75" customHeight="1" x14ac:dyDescent="0.3">
      <c r="A536" s="380"/>
      <c r="B536" s="380"/>
      <c r="C536" s="380"/>
      <c r="D536" s="3"/>
      <c r="E536" s="380"/>
      <c r="F536" s="3"/>
      <c r="G536" s="380"/>
      <c r="H536" s="380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</row>
    <row r="537" spans="1:23" ht="15.75" customHeight="1" x14ac:dyDescent="0.3">
      <c r="A537" s="380"/>
      <c r="B537" s="380"/>
      <c r="C537" s="380"/>
      <c r="D537" s="3"/>
      <c r="E537" s="380"/>
      <c r="F537" s="3"/>
      <c r="G537" s="380"/>
      <c r="H537" s="380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</row>
    <row r="538" spans="1:23" ht="15.75" customHeight="1" x14ac:dyDescent="0.3">
      <c r="A538" s="380"/>
      <c r="B538" s="380"/>
      <c r="C538" s="380"/>
      <c r="D538" s="3"/>
      <c r="E538" s="380"/>
      <c r="F538" s="3"/>
      <c r="G538" s="380"/>
      <c r="H538" s="380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</row>
    <row r="539" spans="1:23" ht="15.75" customHeight="1" x14ac:dyDescent="0.3">
      <c r="A539" s="380"/>
      <c r="B539" s="380"/>
      <c r="C539" s="380"/>
      <c r="D539" s="3"/>
      <c r="E539" s="380"/>
      <c r="F539" s="3"/>
      <c r="G539" s="380"/>
      <c r="H539" s="380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</row>
    <row r="540" spans="1:23" ht="15.75" customHeight="1" x14ac:dyDescent="0.3">
      <c r="A540" s="380"/>
      <c r="B540" s="380"/>
      <c r="C540" s="380"/>
      <c r="D540" s="3"/>
      <c r="E540" s="380"/>
      <c r="F540" s="3"/>
      <c r="G540" s="380"/>
      <c r="H540" s="380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</row>
    <row r="541" spans="1:23" ht="15.75" customHeight="1" x14ac:dyDescent="0.3">
      <c r="A541" s="380"/>
      <c r="B541" s="380"/>
      <c r="C541" s="380"/>
      <c r="D541" s="3"/>
      <c r="E541" s="380"/>
      <c r="F541" s="3"/>
      <c r="G541" s="380"/>
      <c r="H541" s="380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</row>
    <row r="542" spans="1:23" ht="15.75" customHeight="1" x14ac:dyDescent="0.3">
      <c r="A542" s="380"/>
      <c r="B542" s="380"/>
      <c r="C542" s="380"/>
      <c r="D542" s="3"/>
      <c r="E542" s="380"/>
      <c r="F542" s="3"/>
      <c r="G542" s="380"/>
      <c r="H542" s="380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</row>
    <row r="543" spans="1:23" ht="15.75" customHeight="1" x14ac:dyDescent="0.3">
      <c r="A543" s="380"/>
      <c r="B543" s="380"/>
      <c r="C543" s="380"/>
      <c r="D543" s="3"/>
      <c r="E543" s="380"/>
      <c r="F543" s="3"/>
      <c r="G543" s="380"/>
      <c r="H543" s="380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</row>
    <row r="544" spans="1:23" ht="15.75" customHeight="1" x14ac:dyDescent="0.3">
      <c r="A544" s="380"/>
      <c r="B544" s="380"/>
      <c r="C544" s="380"/>
      <c r="D544" s="3"/>
      <c r="E544" s="380"/>
      <c r="F544" s="3"/>
      <c r="G544" s="380"/>
      <c r="H544" s="380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</row>
    <row r="545" spans="1:23" ht="15.75" customHeight="1" x14ac:dyDescent="0.3">
      <c r="A545" s="380"/>
      <c r="B545" s="380"/>
      <c r="C545" s="380"/>
      <c r="D545" s="3"/>
      <c r="E545" s="380"/>
      <c r="F545" s="3"/>
      <c r="G545" s="380"/>
      <c r="H545" s="380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1:23" ht="15.75" customHeight="1" x14ac:dyDescent="0.3">
      <c r="A546" s="380"/>
      <c r="B546" s="380"/>
      <c r="C546" s="380"/>
      <c r="D546" s="3"/>
      <c r="E546" s="380"/>
      <c r="F546" s="3"/>
      <c r="G546" s="380"/>
      <c r="H546" s="380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1:23" ht="15.75" customHeight="1" x14ac:dyDescent="0.3">
      <c r="A547" s="380"/>
      <c r="B547" s="380"/>
      <c r="C547" s="380"/>
      <c r="D547" s="3"/>
      <c r="E547" s="380"/>
      <c r="F547" s="3"/>
      <c r="G547" s="380"/>
      <c r="H547" s="380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1:23" ht="15.75" customHeight="1" x14ac:dyDescent="0.3">
      <c r="A548" s="380"/>
      <c r="B548" s="380"/>
      <c r="C548" s="380"/>
      <c r="D548" s="3"/>
      <c r="E548" s="380"/>
      <c r="F548" s="3"/>
      <c r="G548" s="380"/>
      <c r="H548" s="380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1:23" ht="15.75" customHeight="1" x14ac:dyDescent="0.3">
      <c r="A549" s="380"/>
      <c r="B549" s="380"/>
      <c r="C549" s="380"/>
      <c r="D549" s="3"/>
      <c r="E549" s="380"/>
      <c r="F549" s="3"/>
      <c r="G549" s="380"/>
      <c r="H549" s="380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1:23" ht="15.75" customHeight="1" x14ac:dyDescent="0.3">
      <c r="A550" s="380"/>
      <c r="B550" s="380"/>
      <c r="C550" s="380"/>
      <c r="D550" s="3"/>
      <c r="E550" s="380"/>
      <c r="F550" s="3"/>
      <c r="G550" s="380"/>
      <c r="H550" s="380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1:23" ht="15.75" customHeight="1" x14ac:dyDescent="0.3">
      <c r="A551" s="380"/>
      <c r="B551" s="380"/>
      <c r="C551" s="380"/>
      <c r="D551" s="3"/>
      <c r="E551" s="380"/>
      <c r="F551" s="3"/>
      <c r="G551" s="380"/>
      <c r="H551" s="380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1:23" ht="15.75" customHeight="1" x14ac:dyDescent="0.3">
      <c r="A552" s="380"/>
      <c r="B552" s="380"/>
      <c r="C552" s="380"/>
      <c r="D552" s="3"/>
      <c r="E552" s="380"/>
      <c r="F552" s="3"/>
      <c r="G552" s="380"/>
      <c r="H552" s="380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1:23" ht="15.75" customHeight="1" x14ac:dyDescent="0.3">
      <c r="A553" s="380"/>
      <c r="B553" s="380"/>
      <c r="C553" s="380"/>
      <c r="D553" s="3"/>
      <c r="E553" s="380"/>
      <c r="F553" s="3"/>
      <c r="G553" s="380"/>
      <c r="H553" s="380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1:23" ht="15.75" customHeight="1" x14ac:dyDescent="0.3">
      <c r="A554" s="380"/>
      <c r="B554" s="380"/>
      <c r="C554" s="380"/>
      <c r="D554" s="3"/>
      <c r="E554" s="380"/>
      <c r="F554" s="3"/>
      <c r="G554" s="380"/>
      <c r="H554" s="380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1:23" ht="15.75" customHeight="1" x14ac:dyDescent="0.3">
      <c r="A555" s="380"/>
      <c r="B555" s="380"/>
      <c r="C555" s="380"/>
      <c r="D555" s="3"/>
      <c r="E555" s="380"/>
      <c r="F555" s="3"/>
      <c r="G555" s="380"/>
      <c r="H555" s="380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1:23" ht="15.75" customHeight="1" x14ac:dyDescent="0.3">
      <c r="A556" s="380"/>
      <c r="B556" s="380"/>
      <c r="C556" s="380"/>
      <c r="D556" s="3"/>
      <c r="E556" s="380"/>
      <c r="F556" s="3"/>
      <c r="G556" s="380"/>
      <c r="H556" s="380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1:23" ht="15.75" customHeight="1" x14ac:dyDescent="0.3">
      <c r="A557" s="380"/>
      <c r="B557" s="380"/>
      <c r="C557" s="380"/>
      <c r="D557" s="3"/>
      <c r="E557" s="380"/>
      <c r="F557" s="3"/>
      <c r="G557" s="380"/>
      <c r="H557" s="380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1:23" ht="15.75" customHeight="1" x14ac:dyDescent="0.3">
      <c r="A558" s="380"/>
      <c r="B558" s="380"/>
      <c r="C558" s="380"/>
      <c r="D558" s="3"/>
      <c r="E558" s="380"/>
      <c r="F558" s="3"/>
      <c r="G558" s="380"/>
      <c r="H558" s="380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</row>
    <row r="559" spans="1:23" ht="15.75" customHeight="1" x14ac:dyDescent="0.3">
      <c r="A559" s="380"/>
      <c r="B559" s="380"/>
      <c r="C559" s="380"/>
      <c r="D559" s="3"/>
      <c r="E559" s="380"/>
      <c r="F559" s="3"/>
      <c r="G559" s="380"/>
      <c r="H559" s="380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</row>
    <row r="560" spans="1:23" ht="15.75" customHeight="1" x14ac:dyDescent="0.3">
      <c r="A560" s="380"/>
      <c r="B560" s="380"/>
      <c r="C560" s="380"/>
      <c r="D560" s="3"/>
      <c r="E560" s="380"/>
      <c r="F560" s="3"/>
      <c r="G560" s="380"/>
      <c r="H560" s="380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</row>
    <row r="561" spans="1:23" ht="15.75" customHeight="1" x14ac:dyDescent="0.3">
      <c r="A561" s="380"/>
      <c r="B561" s="380"/>
      <c r="C561" s="380"/>
      <c r="D561" s="3"/>
      <c r="E561" s="380"/>
      <c r="F561" s="3"/>
      <c r="G561" s="380"/>
      <c r="H561" s="380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</row>
    <row r="562" spans="1:23" ht="15.75" customHeight="1" x14ac:dyDescent="0.3">
      <c r="A562" s="380"/>
      <c r="B562" s="380"/>
      <c r="C562" s="380"/>
      <c r="D562" s="3"/>
      <c r="E562" s="380"/>
      <c r="F562" s="3"/>
      <c r="G562" s="380"/>
      <c r="H562" s="380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1:23" ht="15.75" customHeight="1" x14ac:dyDescent="0.3">
      <c r="A563" s="380"/>
      <c r="B563" s="380"/>
      <c r="C563" s="380"/>
      <c r="D563" s="3"/>
      <c r="E563" s="380"/>
      <c r="F563" s="3"/>
      <c r="G563" s="380"/>
      <c r="H563" s="380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1:23" ht="15.75" customHeight="1" x14ac:dyDescent="0.3">
      <c r="A564" s="380"/>
      <c r="B564" s="380"/>
      <c r="C564" s="380"/>
      <c r="D564" s="3"/>
      <c r="E564" s="380"/>
      <c r="F564" s="3"/>
      <c r="G564" s="380"/>
      <c r="H564" s="380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</row>
    <row r="565" spans="1:23" ht="15.75" customHeight="1" x14ac:dyDescent="0.3">
      <c r="A565" s="380"/>
      <c r="B565" s="380"/>
      <c r="C565" s="380"/>
      <c r="D565" s="3"/>
      <c r="E565" s="380"/>
      <c r="F565" s="3"/>
      <c r="G565" s="380"/>
      <c r="H565" s="380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</row>
    <row r="566" spans="1:23" ht="15.75" customHeight="1" x14ac:dyDescent="0.3">
      <c r="A566" s="380"/>
      <c r="B566" s="380"/>
      <c r="C566" s="380"/>
      <c r="D566" s="3"/>
      <c r="E566" s="380"/>
      <c r="F566" s="3"/>
      <c r="G566" s="380"/>
      <c r="H566" s="380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</row>
    <row r="567" spans="1:23" ht="15.75" customHeight="1" x14ac:dyDescent="0.3">
      <c r="A567" s="380"/>
      <c r="B567" s="380"/>
      <c r="C567" s="380"/>
      <c r="D567" s="3"/>
      <c r="E567" s="380"/>
      <c r="F567" s="3"/>
      <c r="G567" s="380"/>
      <c r="H567" s="380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</row>
    <row r="568" spans="1:23" ht="15.75" customHeight="1" x14ac:dyDescent="0.3">
      <c r="A568" s="380"/>
      <c r="B568" s="380"/>
      <c r="C568" s="380"/>
      <c r="D568" s="3"/>
      <c r="E568" s="380"/>
      <c r="F568" s="3"/>
      <c r="G568" s="380"/>
      <c r="H568" s="380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</row>
    <row r="569" spans="1:23" ht="15.75" customHeight="1" x14ac:dyDescent="0.3">
      <c r="A569" s="380"/>
      <c r="B569" s="380"/>
      <c r="C569" s="380"/>
      <c r="D569" s="3"/>
      <c r="E569" s="380"/>
      <c r="F569" s="3"/>
      <c r="G569" s="380"/>
      <c r="H569" s="380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</row>
    <row r="570" spans="1:23" ht="15.75" customHeight="1" x14ac:dyDescent="0.3">
      <c r="A570" s="380"/>
      <c r="B570" s="380"/>
      <c r="C570" s="380"/>
      <c r="D570" s="3"/>
      <c r="E570" s="380"/>
      <c r="F570" s="3"/>
      <c r="G570" s="380"/>
      <c r="H570" s="380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</row>
    <row r="571" spans="1:23" ht="15.75" customHeight="1" x14ac:dyDescent="0.3">
      <c r="A571" s="380"/>
      <c r="B571" s="380"/>
      <c r="C571" s="380"/>
      <c r="D571" s="3"/>
      <c r="E571" s="380"/>
      <c r="F571" s="3"/>
      <c r="G571" s="380"/>
      <c r="H571" s="380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</row>
    <row r="572" spans="1:23" ht="15.75" customHeight="1" x14ac:dyDescent="0.3">
      <c r="A572" s="380"/>
      <c r="B572" s="380"/>
      <c r="C572" s="380"/>
      <c r="D572" s="3"/>
      <c r="E572" s="380"/>
      <c r="F572" s="3"/>
      <c r="G572" s="380"/>
      <c r="H572" s="380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</row>
    <row r="573" spans="1:23" ht="15.75" customHeight="1" x14ac:dyDescent="0.3">
      <c r="A573" s="380"/>
      <c r="B573" s="380"/>
      <c r="C573" s="380"/>
      <c r="D573" s="3"/>
      <c r="E573" s="380"/>
      <c r="F573" s="3"/>
      <c r="G573" s="380"/>
      <c r="H573" s="380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</row>
    <row r="574" spans="1:23" ht="15.75" customHeight="1" x14ac:dyDescent="0.3">
      <c r="A574" s="380"/>
      <c r="B574" s="380"/>
      <c r="C574" s="380"/>
      <c r="D574" s="3"/>
      <c r="E574" s="380"/>
      <c r="F574" s="3"/>
      <c r="G574" s="380"/>
      <c r="H574" s="380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</row>
    <row r="575" spans="1:23" ht="15.75" customHeight="1" x14ac:dyDescent="0.3">
      <c r="A575" s="380"/>
      <c r="B575" s="380"/>
      <c r="C575" s="380"/>
      <c r="D575" s="3"/>
      <c r="E575" s="380"/>
      <c r="F575" s="3"/>
      <c r="G575" s="380"/>
      <c r="H575" s="380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</row>
    <row r="576" spans="1:23" ht="15.75" customHeight="1" x14ac:dyDescent="0.3">
      <c r="A576" s="380"/>
      <c r="B576" s="380"/>
      <c r="C576" s="380"/>
      <c r="D576" s="3"/>
      <c r="E576" s="380"/>
      <c r="F576" s="3"/>
      <c r="G576" s="380"/>
      <c r="H576" s="380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</row>
    <row r="577" spans="1:23" ht="15.75" customHeight="1" x14ac:dyDescent="0.3">
      <c r="A577" s="380"/>
      <c r="B577" s="380"/>
      <c r="C577" s="380"/>
      <c r="D577" s="3"/>
      <c r="E577" s="380"/>
      <c r="F577" s="3"/>
      <c r="G577" s="380"/>
      <c r="H577" s="380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</row>
    <row r="578" spans="1:23" ht="15.75" customHeight="1" x14ac:dyDescent="0.3">
      <c r="A578" s="380"/>
      <c r="B578" s="380"/>
      <c r="C578" s="380"/>
      <c r="D578" s="3"/>
      <c r="E578" s="380"/>
      <c r="F578" s="3"/>
      <c r="G578" s="380"/>
      <c r="H578" s="380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</row>
    <row r="579" spans="1:23" ht="15.75" customHeight="1" x14ac:dyDescent="0.3">
      <c r="A579" s="380"/>
      <c r="B579" s="380"/>
      <c r="C579" s="380"/>
      <c r="D579" s="3"/>
      <c r="E579" s="380"/>
      <c r="F579" s="3"/>
      <c r="G579" s="380"/>
      <c r="H579" s="380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</row>
    <row r="580" spans="1:23" ht="15.75" customHeight="1" x14ac:dyDescent="0.3">
      <c r="A580" s="380"/>
      <c r="B580" s="380"/>
      <c r="C580" s="380"/>
      <c r="D580" s="3"/>
      <c r="E580" s="380"/>
      <c r="F580" s="3"/>
      <c r="G580" s="380"/>
      <c r="H580" s="380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</row>
    <row r="581" spans="1:23" ht="15.75" customHeight="1" x14ac:dyDescent="0.3">
      <c r="A581" s="380"/>
      <c r="B581" s="380"/>
      <c r="C581" s="380"/>
      <c r="D581" s="3"/>
      <c r="E581" s="380"/>
      <c r="F581" s="3"/>
      <c r="G581" s="380"/>
      <c r="H581" s="380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</row>
    <row r="582" spans="1:23" ht="15.75" customHeight="1" x14ac:dyDescent="0.3">
      <c r="A582" s="380"/>
      <c r="B582" s="380"/>
      <c r="C582" s="380"/>
      <c r="D582" s="3"/>
      <c r="E582" s="380"/>
      <c r="F582" s="3"/>
      <c r="G582" s="380"/>
      <c r="H582" s="380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</row>
    <row r="583" spans="1:23" ht="15.75" customHeight="1" x14ac:dyDescent="0.3">
      <c r="A583" s="380"/>
      <c r="B583" s="380"/>
      <c r="C583" s="380"/>
      <c r="D583" s="3"/>
      <c r="E583" s="380"/>
      <c r="F583" s="3"/>
      <c r="G583" s="380"/>
      <c r="H583" s="380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</row>
    <row r="584" spans="1:23" ht="15.75" customHeight="1" x14ac:dyDescent="0.3">
      <c r="A584" s="380"/>
      <c r="B584" s="380"/>
      <c r="C584" s="380"/>
      <c r="D584" s="3"/>
      <c r="E584" s="380"/>
      <c r="F584" s="3"/>
      <c r="G584" s="380"/>
      <c r="H584" s="380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</row>
    <row r="585" spans="1:23" ht="15.75" customHeight="1" x14ac:dyDescent="0.3">
      <c r="A585" s="380"/>
      <c r="B585" s="380"/>
      <c r="C585" s="380"/>
      <c r="D585" s="3"/>
      <c r="E585" s="380"/>
      <c r="F585" s="3"/>
      <c r="G585" s="380"/>
      <c r="H585" s="380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</row>
    <row r="586" spans="1:23" ht="15.75" customHeight="1" x14ac:dyDescent="0.3">
      <c r="A586" s="380"/>
      <c r="B586" s="380"/>
      <c r="C586" s="380"/>
      <c r="D586" s="3"/>
      <c r="E586" s="380"/>
      <c r="F586" s="3"/>
      <c r="G586" s="380"/>
      <c r="H586" s="380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</row>
    <row r="587" spans="1:23" ht="15.75" customHeight="1" x14ac:dyDescent="0.3">
      <c r="A587" s="380"/>
      <c r="B587" s="380"/>
      <c r="C587" s="380"/>
      <c r="D587" s="3"/>
      <c r="E587" s="380"/>
      <c r="F587" s="3"/>
      <c r="G587" s="380"/>
      <c r="H587" s="380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</row>
    <row r="588" spans="1:23" ht="15.75" customHeight="1" x14ac:dyDescent="0.3">
      <c r="A588" s="380"/>
      <c r="B588" s="380"/>
      <c r="C588" s="380"/>
      <c r="D588" s="3"/>
      <c r="E588" s="380"/>
      <c r="F588" s="3"/>
      <c r="G588" s="380"/>
      <c r="H588" s="380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</row>
    <row r="589" spans="1:23" ht="15.75" customHeight="1" x14ac:dyDescent="0.3">
      <c r="A589" s="380"/>
      <c r="B589" s="380"/>
      <c r="C589" s="380"/>
      <c r="D589" s="3"/>
      <c r="E589" s="380"/>
      <c r="F589" s="3"/>
      <c r="G589" s="380"/>
      <c r="H589" s="380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</row>
    <row r="590" spans="1:23" ht="15.75" customHeight="1" x14ac:dyDescent="0.3">
      <c r="A590" s="380"/>
      <c r="B590" s="380"/>
      <c r="C590" s="380"/>
      <c r="D590" s="3"/>
      <c r="E590" s="380"/>
      <c r="F590" s="3"/>
      <c r="G590" s="380"/>
      <c r="H590" s="380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</row>
    <row r="591" spans="1:23" ht="15.75" customHeight="1" x14ac:dyDescent="0.3">
      <c r="A591" s="380"/>
      <c r="B591" s="380"/>
      <c r="C591" s="380"/>
      <c r="D591" s="3"/>
      <c r="E591" s="380"/>
      <c r="F591" s="3"/>
      <c r="G591" s="380"/>
      <c r="H591" s="380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</row>
    <row r="592" spans="1:23" ht="15.75" customHeight="1" x14ac:dyDescent="0.3">
      <c r="A592" s="380"/>
      <c r="B592" s="380"/>
      <c r="C592" s="380"/>
      <c r="D592" s="3"/>
      <c r="E592" s="380"/>
      <c r="F592" s="3"/>
      <c r="G592" s="380"/>
      <c r="H592" s="380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</row>
    <row r="593" spans="1:23" ht="15.75" customHeight="1" x14ac:dyDescent="0.3">
      <c r="A593" s="380"/>
      <c r="B593" s="380"/>
      <c r="C593" s="380"/>
      <c r="D593" s="3"/>
      <c r="E593" s="380"/>
      <c r="F593" s="3"/>
      <c r="G593" s="380"/>
      <c r="H593" s="380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</row>
    <row r="594" spans="1:23" ht="15.75" customHeight="1" x14ac:dyDescent="0.3">
      <c r="A594" s="380"/>
      <c r="B594" s="380"/>
      <c r="C594" s="380"/>
      <c r="D594" s="3"/>
      <c r="E594" s="380"/>
      <c r="F594" s="3"/>
      <c r="G594" s="380"/>
      <c r="H594" s="380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</row>
    <row r="595" spans="1:23" ht="15.75" customHeight="1" x14ac:dyDescent="0.3">
      <c r="A595" s="380"/>
      <c r="B595" s="380"/>
      <c r="C595" s="380"/>
      <c r="D595" s="3"/>
      <c r="E595" s="380"/>
      <c r="F595" s="3"/>
      <c r="G595" s="380"/>
      <c r="H595" s="380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</row>
    <row r="596" spans="1:23" ht="15.75" customHeight="1" x14ac:dyDescent="0.3">
      <c r="A596" s="380"/>
      <c r="B596" s="380"/>
      <c r="C596" s="380"/>
      <c r="D596" s="3"/>
      <c r="E596" s="380"/>
      <c r="F596" s="3"/>
      <c r="G596" s="380"/>
      <c r="H596" s="380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</row>
    <row r="597" spans="1:23" ht="15.75" customHeight="1" x14ac:dyDescent="0.3">
      <c r="A597" s="380"/>
      <c r="B597" s="380"/>
      <c r="C597" s="380"/>
      <c r="D597" s="3"/>
      <c r="E597" s="380"/>
      <c r="F597" s="3"/>
      <c r="G597" s="380"/>
      <c r="H597" s="380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</row>
    <row r="598" spans="1:23" ht="15.75" customHeight="1" x14ac:dyDescent="0.3">
      <c r="A598" s="380"/>
      <c r="B598" s="380"/>
      <c r="C598" s="380"/>
      <c r="D598" s="3"/>
      <c r="E598" s="380"/>
      <c r="F598" s="3"/>
      <c r="G598" s="380"/>
      <c r="H598" s="380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</row>
    <row r="599" spans="1:23" ht="15.75" customHeight="1" x14ac:dyDescent="0.3">
      <c r="A599" s="380"/>
      <c r="B599" s="380"/>
      <c r="C599" s="380"/>
      <c r="D599" s="3"/>
      <c r="E599" s="380"/>
      <c r="F599" s="3"/>
      <c r="G599" s="380"/>
      <c r="H599" s="380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</row>
    <row r="600" spans="1:23" ht="15.75" customHeight="1" x14ac:dyDescent="0.3">
      <c r="A600" s="380"/>
      <c r="B600" s="380"/>
      <c r="C600" s="380"/>
      <c r="D600" s="3"/>
      <c r="E600" s="380"/>
      <c r="F600" s="3"/>
      <c r="G600" s="380"/>
      <c r="H600" s="380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</row>
    <row r="601" spans="1:23" ht="15.75" customHeight="1" x14ac:dyDescent="0.3">
      <c r="A601" s="380"/>
      <c r="B601" s="380"/>
      <c r="C601" s="380"/>
      <c r="D601" s="3"/>
      <c r="E601" s="380"/>
      <c r="F601" s="3"/>
      <c r="G601" s="380"/>
      <c r="H601" s="380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</row>
    <row r="602" spans="1:23" ht="15.75" customHeight="1" x14ac:dyDescent="0.3">
      <c r="A602" s="380"/>
      <c r="B602" s="380"/>
      <c r="C602" s="380"/>
      <c r="D602" s="3"/>
      <c r="E602" s="380"/>
      <c r="F602" s="3"/>
      <c r="G602" s="380"/>
      <c r="H602" s="380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</row>
    <row r="603" spans="1:23" ht="15.75" customHeight="1" x14ac:dyDescent="0.3">
      <c r="A603" s="380"/>
      <c r="B603" s="380"/>
      <c r="C603" s="380"/>
      <c r="D603" s="3"/>
      <c r="E603" s="380"/>
      <c r="F603" s="3"/>
      <c r="G603" s="380"/>
      <c r="H603" s="380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</row>
    <row r="604" spans="1:23" ht="15.75" customHeight="1" x14ac:dyDescent="0.3">
      <c r="A604" s="380"/>
      <c r="B604" s="380"/>
      <c r="C604" s="380"/>
      <c r="D604" s="3"/>
      <c r="E604" s="380"/>
      <c r="F604" s="3"/>
      <c r="G604" s="380"/>
      <c r="H604" s="380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</row>
    <row r="605" spans="1:23" ht="15.75" customHeight="1" x14ac:dyDescent="0.3">
      <c r="A605" s="380"/>
      <c r="B605" s="380"/>
      <c r="C605" s="380"/>
      <c r="D605" s="3"/>
      <c r="E605" s="380"/>
      <c r="F605" s="3"/>
      <c r="G605" s="380"/>
      <c r="H605" s="380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</row>
    <row r="606" spans="1:23" ht="15.75" customHeight="1" x14ac:dyDescent="0.3">
      <c r="A606" s="380"/>
      <c r="B606" s="380"/>
      <c r="C606" s="380"/>
      <c r="D606" s="3"/>
      <c r="E606" s="380"/>
      <c r="F606" s="3"/>
      <c r="G606" s="380"/>
      <c r="H606" s="380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</row>
    <row r="607" spans="1:23" ht="15.75" customHeight="1" x14ac:dyDescent="0.3">
      <c r="A607" s="380"/>
      <c r="B607" s="380"/>
      <c r="C607" s="380"/>
      <c r="D607" s="3"/>
      <c r="E607" s="380"/>
      <c r="F607" s="3"/>
      <c r="G607" s="380"/>
      <c r="H607" s="380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</row>
    <row r="608" spans="1:23" ht="15.75" customHeight="1" x14ac:dyDescent="0.3">
      <c r="A608" s="380"/>
      <c r="B608" s="380"/>
      <c r="C608" s="380"/>
      <c r="D608" s="3"/>
      <c r="E608" s="380"/>
      <c r="F608" s="3"/>
      <c r="G608" s="380"/>
      <c r="H608" s="380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</row>
    <row r="609" spans="1:23" ht="15.75" customHeight="1" x14ac:dyDescent="0.3">
      <c r="A609" s="380"/>
      <c r="B609" s="380"/>
      <c r="C609" s="380"/>
      <c r="D609" s="3"/>
      <c r="E609" s="380"/>
      <c r="F609" s="3"/>
      <c r="G609" s="380"/>
      <c r="H609" s="380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</row>
    <row r="610" spans="1:23" ht="15.75" customHeight="1" x14ac:dyDescent="0.3">
      <c r="A610" s="380"/>
      <c r="B610" s="380"/>
      <c r="C610" s="380"/>
      <c r="D610" s="3"/>
      <c r="E610" s="380"/>
      <c r="F610" s="3"/>
      <c r="G610" s="380"/>
      <c r="H610" s="380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</row>
    <row r="611" spans="1:23" ht="15.75" customHeight="1" x14ac:dyDescent="0.3">
      <c r="A611" s="380"/>
      <c r="B611" s="380"/>
      <c r="C611" s="380"/>
      <c r="D611" s="3"/>
      <c r="E611" s="380"/>
      <c r="F611" s="3"/>
      <c r="G611" s="380"/>
      <c r="H611" s="380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</row>
    <row r="612" spans="1:23" ht="15.75" customHeight="1" x14ac:dyDescent="0.3">
      <c r="A612" s="380"/>
      <c r="B612" s="380"/>
      <c r="C612" s="380"/>
      <c r="D612" s="3"/>
      <c r="E612" s="380"/>
      <c r="F612" s="3"/>
      <c r="G612" s="380"/>
      <c r="H612" s="380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</row>
    <row r="613" spans="1:23" ht="15.75" customHeight="1" x14ac:dyDescent="0.3">
      <c r="A613" s="380"/>
      <c r="B613" s="380"/>
      <c r="C613" s="380"/>
      <c r="D613" s="3"/>
      <c r="E613" s="380"/>
      <c r="F613" s="3"/>
      <c r="G613" s="380"/>
      <c r="H613" s="380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</row>
    <row r="614" spans="1:23" ht="15.75" customHeight="1" x14ac:dyDescent="0.3">
      <c r="A614" s="380"/>
      <c r="B614" s="380"/>
      <c r="C614" s="380"/>
      <c r="D614" s="3"/>
      <c r="E614" s="380"/>
      <c r="F614" s="3"/>
      <c r="G614" s="380"/>
      <c r="H614" s="380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</row>
    <row r="615" spans="1:23" ht="15.75" customHeight="1" x14ac:dyDescent="0.3">
      <c r="A615" s="380"/>
      <c r="B615" s="380"/>
      <c r="C615" s="380"/>
      <c r="D615" s="3"/>
      <c r="E615" s="380"/>
      <c r="F615" s="3"/>
      <c r="G615" s="380"/>
      <c r="H615" s="380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</row>
    <row r="616" spans="1:23" ht="15.75" customHeight="1" x14ac:dyDescent="0.3">
      <c r="A616" s="380"/>
      <c r="B616" s="380"/>
      <c r="C616" s="380"/>
      <c r="D616" s="3"/>
      <c r="E616" s="380"/>
      <c r="F616" s="3"/>
      <c r="G616" s="380"/>
      <c r="H616" s="380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</row>
    <row r="617" spans="1:23" ht="15.75" customHeight="1" x14ac:dyDescent="0.3">
      <c r="A617" s="380"/>
      <c r="B617" s="380"/>
      <c r="C617" s="380"/>
      <c r="D617" s="3"/>
      <c r="E617" s="380"/>
      <c r="F617" s="3"/>
      <c r="G617" s="380"/>
      <c r="H617" s="380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</row>
    <row r="618" spans="1:23" ht="15.75" customHeight="1" x14ac:dyDescent="0.3">
      <c r="A618" s="380"/>
      <c r="B618" s="380"/>
      <c r="C618" s="380"/>
      <c r="D618" s="3"/>
      <c r="E618" s="380"/>
      <c r="F618" s="3"/>
      <c r="G618" s="380"/>
      <c r="H618" s="380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</row>
    <row r="619" spans="1:23" ht="15.75" customHeight="1" x14ac:dyDescent="0.3">
      <c r="A619" s="380"/>
      <c r="B619" s="380"/>
      <c r="C619" s="380"/>
      <c r="D619" s="3"/>
      <c r="E619" s="380"/>
      <c r="F619" s="3"/>
      <c r="G619" s="380"/>
      <c r="H619" s="380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</row>
    <row r="620" spans="1:23" ht="15.75" customHeight="1" x14ac:dyDescent="0.3">
      <c r="A620" s="380"/>
      <c r="B620" s="380"/>
      <c r="C620" s="380"/>
      <c r="D620" s="3"/>
      <c r="E620" s="380"/>
      <c r="F620" s="3"/>
      <c r="G620" s="380"/>
      <c r="H620" s="380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</row>
    <row r="621" spans="1:23" ht="15.75" customHeight="1" x14ac:dyDescent="0.3">
      <c r="A621" s="380"/>
      <c r="B621" s="380"/>
      <c r="C621" s="380"/>
      <c r="D621" s="3"/>
      <c r="E621" s="380"/>
      <c r="F621" s="3"/>
      <c r="G621" s="380"/>
      <c r="H621" s="380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</row>
    <row r="622" spans="1:23" ht="15.75" customHeight="1" x14ac:dyDescent="0.3">
      <c r="A622" s="380"/>
      <c r="B622" s="380"/>
      <c r="C622" s="380"/>
      <c r="D622" s="3"/>
      <c r="E622" s="380"/>
      <c r="F622" s="3"/>
      <c r="G622" s="380"/>
      <c r="H622" s="380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</row>
    <row r="623" spans="1:23" ht="15.75" customHeight="1" x14ac:dyDescent="0.3">
      <c r="A623" s="380"/>
      <c r="B623" s="380"/>
      <c r="C623" s="380"/>
      <c r="D623" s="3"/>
      <c r="E623" s="380"/>
      <c r="F623" s="3"/>
      <c r="G623" s="380"/>
      <c r="H623" s="380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</row>
    <row r="624" spans="1:23" ht="15.75" customHeight="1" x14ac:dyDescent="0.3">
      <c r="A624" s="380"/>
      <c r="B624" s="380"/>
      <c r="C624" s="380"/>
      <c r="D624" s="3"/>
      <c r="E624" s="380"/>
      <c r="F624" s="3"/>
      <c r="G624" s="380"/>
      <c r="H624" s="380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</row>
    <row r="625" spans="1:23" ht="15.75" customHeight="1" x14ac:dyDescent="0.3">
      <c r="A625" s="380"/>
      <c r="B625" s="380"/>
      <c r="C625" s="380"/>
      <c r="D625" s="3"/>
      <c r="E625" s="380"/>
      <c r="F625" s="3"/>
      <c r="G625" s="380"/>
      <c r="H625" s="380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</row>
    <row r="626" spans="1:23" ht="15.75" customHeight="1" x14ac:dyDescent="0.3">
      <c r="A626" s="380"/>
      <c r="B626" s="380"/>
      <c r="C626" s="380"/>
      <c r="D626" s="3"/>
      <c r="E626" s="380"/>
      <c r="F626" s="3"/>
      <c r="G626" s="380"/>
      <c r="H626" s="380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</row>
    <row r="627" spans="1:23" ht="15.75" customHeight="1" x14ac:dyDescent="0.3">
      <c r="A627" s="380"/>
      <c r="B627" s="380"/>
      <c r="C627" s="380"/>
      <c r="D627" s="3"/>
      <c r="E627" s="380"/>
      <c r="F627" s="3"/>
      <c r="G627" s="380"/>
      <c r="H627" s="380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</row>
    <row r="628" spans="1:23" ht="15.75" customHeight="1" x14ac:dyDescent="0.3">
      <c r="A628" s="380"/>
      <c r="B628" s="380"/>
      <c r="C628" s="380"/>
      <c r="D628" s="3"/>
      <c r="E628" s="380"/>
      <c r="F628" s="3"/>
      <c r="G628" s="380"/>
      <c r="H628" s="380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</row>
    <row r="629" spans="1:23" ht="15.75" customHeight="1" x14ac:dyDescent="0.3">
      <c r="A629" s="380"/>
      <c r="B629" s="380"/>
      <c r="C629" s="380"/>
      <c r="D629" s="3"/>
      <c r="E629" s="380"/>
      <c r="F629" s="3"/>
      <c r="G629" s="380"/>
      <c r="H629" s="380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</row>
    <row r="630" spans="1:23" ht="15.75" customHeight="1" x14ac:dyDescent="0.3">
      <c r="A630" s="380"/>
      <c r="B630" s="380"/>
      <c r="C630" s="380"/>
      <c r="D630" s="3"/>
      <c r="E630" s="380"/>
      <c r="F630" s="3"/>
      <c r="G630" s="380"/>
      <c r="H630" s="380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</row>
    <row r="631" spans="1:23" ht="15.75" customHeight="1" x14ac:dyDescent="0.3">
      <c r="A631" s="380"/>
      <c r="B631" s="380"/>
      <c r="C631" s="380"/>
      <c r="D631" s="3"/>
      <c r="E631" s="380"/>
      <c r="F631" s="3"/>
      <c r="G631" s="380"/>
      <c r="H631" s="380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</row>
    <row r="632" spans="1:23" ht="15.75" customHeight="1" x14ac:dyDescent="0.3">
      <c r="A632" s="380"/>
      <c r="B632" s="380"/>
      <c r="C632" s="380"/>
      <c r="D632" s="3"/>
      <c r="E632" s="380"/>
      <c r="F632" s="3"/>
      <c r="G632" s="380"/>
      <c r="H632" s="380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</row>
    <row r="633" spans="1:23" ht="15.75" customHeight="1" x14ac:dyDescent="0.3">
      <c r="A633" s="380"/>
      <c r="B633" s="380"/>
      <c r="C633" s="380"/>
      <c r="D633" s="3"/>
      <c r="E633" s="380"/>
      <c r="F633" s="3"/>
      <c r="G633" s="380"/>
      <c r="H633" s="380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</row>
    <row r="634" spans="1:23" ht="15.75" customHeight="1" x14ac:dyDescent="0.3">
      <c r="A634" s="380"/>
      <c r="B634" s="380"/>
      <c r="C634" s="380"/>
      <c r="D634" s="3"/>
      <c r="E634" s="380"/>
      <c r="F634" s="3"/>
      <c r="G634" s="380"/>
      <c r="H634" s="380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</row>
    <row r="635" spans="1:23" ht="15.75" customHeight="1" x14ac:dyDescent="0.3">
      <c r="A635" s="380"/>
      <c r="B635" s="380"/>
      <c r="C635" s="380"/>
      <c r="D635" s="3"/>
      <c r="E635" s="380"/>
      <c r="F635" s="3"/>
      <c r="G635" s="380"/>
      <c r="H635" s="380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</row>
    <row r="636" spans="1:23" ht="15.75" customHeight="1" x14ac:dyDescent="0.3">
      <c r="A636" s="380"/>
      <c r="B636" s="380"/>
      <c r="C636" s="380"/>
      <c r="D636" s="3"/>
      <c r="E636" s="380"/>
      <c r="F636" s="3"/>
      <c r="G636" s="380"/>
      <c r="H636" s="380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</row>
    <row r="637" spans="1:23" ht="15.75" customHeight="1" x14ac:dyDescent="0.3">
      <c r="A637" s="380"/>
      <c r="B637" s="380"/>
      <c r="C637" s="380"/>
      <c r="D637" s="3"/>
      <c r="E637" s="380"/>
      <c r="F637" s="3"/>
      <c r="G637" s="380"/>
      <c r="H637" s="380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</row>
    <row r="638" spans="1:23" ht="15.75" customHeight="1" x14ac:dyDescent="0.3">
      <c r="A638" s="380"/>
      <c r="B638" s="380"/>
      <c r="C638" s="380"/>
      <c r="D638" s="3"/>
      <c r="E638" s="380"/>
      <c r="F638" s="3"/>
      <c r="G638" s="380"/>
      <c r="H638" s="380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</row>
    <row r="639" spans="1:23" ht="15.75" customHeight="1" x14ac:dyDescent="0.3">
      <c r="A639" s="380"/>
      <c r="B639" s="380"/>
      <c r="C639" s="380"/>
      <c r="D639" s="3"/>
      <c r="E639" s="380"/>
      <c r="F639" s="3"/>
      <c r="G639" s="380"/>
      <c r="H639" s="380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</row>
    <row r="640" spans="1:23" ht="15.75" customHeight="1" x14ac:dyDescent="0.3">
      <c r="A640" s="380"/>
      <c r="B640" s="380"/>
      <c r="C640" s="380"/>
      <c r="D640" s="3"/>
      <c r="E640" s="380"/>
      <c r="F640" s="3"/>
      <c r="G640" s="380"/>
      <c r="H640" s="380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</row>
    <row r="641" spans="1:23" ht="15.75" customHeight="1" x14ac:dyDescent="0.3">
      <c r="A641" s="380"/>
      <c r="B641" s="380"/>
      <c r="C641" s="380"/>
      <c r="D641" s="3"/>
      <c r="E641" s="380"/>
      <c r="F641" s="3"/>
      <c r="G641" s="380"/>
      <c r="H641" s="380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</row>
    <row r="642" spans="1:23" ht="15.75" customHeight="1" x14ac:dyDescent="0.3">
      <c r="A642" s="380"/>
      <c r="B642" s="380"/>
      <c r="C642" s="380"/>
      <c r="D642" s="3"/>
      <c r="E642" s="380"/>
      <c r="F642" s="3"/>
      <c r="G642" s="380"/>
      <c r="H642" s="380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</row>
    <row r="643" spans="1:23" ht="15.75" customHeight="1" x14ac:dyDescent="0.3">
      <c r="A643" s="380"/>
      <c r="B643" s="380"/>
      <c r="C643" s="380"/>
      <c r="D643" s="3"/>
      <c r="E643" s="380"/>
      <c r="F643" s="3"/>
      <c r="G643" s="380"/>
      <c r="H643" s="380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</row>
    <row r="644" spans="1:23" ht="15.75" customHeight="1" x14ac:dyDescent="0.3">
      <c r="A644" s="380"/>
      <c r="B644" s="380"/>
      <c r="C644" s="380"/>
      <c r="D644" s="3"/>
      <c r="E644" s="380"/>
      <c r="F644" s="3"/>
      <c r="G644" s="380"/>
      <c r="H644" s="380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</row>
    <row r="645" spans="1:23" ht="15.75" customHeight="1" x14ac:dyDescent="0.3">
      <c r="A645" s="380"/>
      <c r="B645" s="380"/>
      <c r="C645" s="380"/>
      <c r="D645" s="3"/>
      <c r="E645" s="380"/>
      <c r="F645" s="3"/>
      <c r="G645" s="380"/>
      <c r="H645" s="380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</row>
    <row r="646" spans="1:23" ht="15.75" customHeight="1" x14ac:dyDescent="0.3">
      <c r="A646" s="380"/>
      <c r="B646" s="380"/>
      <c r="C646" s="380"/>
      <c r="D646" s="3"/>
      <c r="E646" s="380"/>
      <c r="F646" s="3"/>
      <c r="G646" s="380"/>
      <c r="H646" s="380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</row>
    <row r="647" spans="1:23" ht="15.75" customHeight="1" x14ac:dyDescent="0.3">
      <c r="A647" s="380"/>
      <c r="B647" s="380"/>
      <c r="C647" s="380"/>
      <c r="D647" s="3"/>
      <c r="E647" s="380"/>
      <c r="F647" s="3"/>
      <c r="G647" s="380"/>
      <c r="H647" s="380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</row>
    <row r="648" spans="1:23" ht="15.75" customHeight="1" x14ac:dyDescent="0.3">
      <c r="A648" s="380"/>
      <c r="B648" s="380"/>
      <c r="C648" s="380"/>
      <c r="D648" s="3"/>
      <c r="E648" s="380"/>
      <c r="F648" s="3"/>
      <c r="G648" s="380"/>
      <c r="H648" s="380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</row>
    <row r="649" spans="1:23" ht="15.75" customHeight="1" x14ac:dyDescent="0.3">
      <c r="A649" s="380"/>
      <c r="B649" s="380"/>
      <c r="C649" s="380"/>
      <c r="D649" s="3"/>
      <c r="E649" s="380"/>
      <c r="F649" s="3"/>
      <c r="G649" s="380"/>
      <c r="H649" s="380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</row>
    <row r="650" spans="1:23" ht="15.75" customHeight="1" x14ac:dyDescent="0.3">
      <c r="A650" s="380"/>
      <c r="B650" s="380"/>
      <c r="C650" s="380"/>
      <c r="D650" s="3"/>
      <c r="E650" s="380"/>
      <c r="F650" s="3"/>
      <c r="G650" s="380"/>
      <c r="H650" s="380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</row>
    <row r="651" spans="1:23" ht="15.75" customHeight="1" x14ac:dyDescent="0.3">
      <c r="A651" s="380"/>
      <c r="B651" s="380"/>
      <c r="C651" s="380"/>
      <c r="D651" s="3"/>
      <c r="E651" s="380"/>
      <c r="F651" s="3"/>
      <c r="G651" s="380"/>
      <c r="H651" s="380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</row>
    <row r="652" spans="1:23" ht="15.75" customHeight="1" x14ac:dyDescent="0.3">
      <c r="A652" s="380"/>
      <c r="B652" s="380"/>
      <c r="C652" s="380"/>
      <c r="D652" s="3"/>
      <c r="E652" s="380"/>
      <c r="F652" s="3"/>
      <c r="G652" s="380"/>
      <c r="H652" s="380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</row>
    <row r="653" spans="1:23" ht="15.75" customHeight="1" x14ac:dyDescent="0.3">
      <c r="A653" s="380"/>
      <c r="B653" s="380"/>
      <c r="C653" s="380"/>
      <c r="D653" s="3"/>
      <c r="E653" s="380"/>
      <c r="F653" s="3"/>
      <c r="G653" s="380"/>
      <c r="H653" s="380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</row>
    <row r="654" spans="1:23" ht="15.75" customHeight="1" x14ac:dyDescent="0.3">
      <c r="A654" s="380"/>
      <c r="B654" s="380"/>
      <c r="C654" s="380"/>
      <c r="D654" s="3"/>
      <c r="E654" s="380"/>
      <c r="F654" s="3"/>
      <c r="G654" s="380"/>
      <c r="H654" s="380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</row>
    <row r="655" spans="1:23" ht="15.75" customHeight="1" x14ac:dyDescent="0.3">
      <c r="A655" s="380"/>
      <c r="B655" s="380"/>
      <c r="C655" s="380"/>
      <c r="D655" s="3"/>
      <c r="E655" s="380"/>
      <c r="F655" s="3"/>
      <c r="G655" s="380"/>
      <c r="H655" s="380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</row>
    <row r="656" spans="1:23" ht="15.75" customHeight="1" x14ac:dyDescent="0.3">
      <c r="A656" s="380"/>
      <c r="B656" s="380"/>
      <c r="C656" s="380"/>
      <c r="D656" s="3"/>
      <c r="E656" s="380"/>
      <c r="F656" s="3"/>
      <c r="G656" s="380"/>
      <c r="H656" s="380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</row>
    <row r="657" spans="1:23" ht="15.75" customHeight="1" x14ac:dyDescent="0.3">
      <c r="A657" s="380"/>
      <c r="B657" s="380"/>
      <c r="C657" s="380"/>
      <c r="D657" s="3"/>
      <c r="E657" s="380"/>
      <c r="F657" s="3"/>
      <c r="G657" s="380"/>
      <c r="H657" s="380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</row>
    <row r="658" spans="1:23" ht="15.75" customHeight="1" x14ac:dyDescent="0.3">
      <c r="A658" s="380"/>
      <c r="B658" s="380"/>
      <c r="C658" s="380"/>
      <c r="D658" s="3"/>
      <c r="E658" s="380"/>
      <c r="F658" s="3"/>
      <c r="G658" s="380"/>
      <c r="H658" s="380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</row>
    <row r="659" spans="1:23" ht="15.75" customHeight="1" x14ac:dyDescent="0.3">
      <c r="A659" s="380"/>
      <c r="B659" s="380"/>
      <c r="C659" s="380"/>
      <c r="D659" s="3"/>
      <c r="E659" s="380"/>
      <c r="F659" s="3"/>
      <c r="G659" s="380"/>
      <c r="H659" s="380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</row>
    <row r="660" spans="1:23" ht="15.75" customHeight="1" x14ac:dyDescent="0.3">
      <c r="A660" s="380"/>
      <c r="B660" s="380"/>
      <c r="C660" s="380"/>
      <c r="D660" s="3"/>
      <c r="E660" s="380"/>
      <c r="F660" s="3"/>
      <c r="G660" s="380"/>
      <c r="H660" s="380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</row>
    <row r="661" spans="1:23" ht="15.75" customHeight="1" x14ac:dyDescent="0.3">
      <c r="A661" s="380"/>
      <c r="B661" s="380"/>
      <c r="C661" s="380"/>
      <c r="D661" s="3"/>
      <c r="E661" s="380"/>
      <c r="F661" s="3"/>
      <c r="G661" s="380"/>
      <c r="H661" s="380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1:23" ht="15.75" customHeight="1" x14ac:dyDescent="0.3">
      <c r="A662" s="380"/>
      <c r="B662" s="380"/>
      <c r="C662" s="380"/>
      <c r="D662" s="3"/>
      <c r="E662" s="380"/>
      <c r="F662" s="3"/>
      <c r="G662" s="380"/>
      <c r="H662" s="380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1:23" ht="15.75" customHeight="1" x14ac:dyDescent="0.3">
      <c r="A663" s="380"/>
      <c r="B663" s="380"/>
      <c r="C663" s="380"/>
      <c r="D663" s="3"/>
      <c r="E663" s="380"/>
      <c r="F663" s="3"/>
      <c r="G663" s="380"/>
      <c r="H663" s="380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1:23" ht="15.75" customHeight="1" x14ac:dyDescent="0.3">
      <c r="A664" s="380"/>
      <c r="B664" s="380"/>
      <c r="C664" s="380"/>
      <c r="D664" s="3"/>
      <c r="E664" s="380"/>
      <c r="F664" s="3"/>
      <c r="G664" s="380"/>
      <c r="H664" s="380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1:23" ht="15.75" customHeight="1" x14ac:dyDescent="0.3">
      <c r="A665" s="380"/>
      <c r="B665" s="380"/>
      <c r="C665" s="380"/>
      <c r="D665" s="3"/>
      <c r="E665" s="380"/>
      <c r="F665" s="3"/>
      <c r="G665" s="380"/>
      <c r="H665" s="380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1:23" ht="15.75" customHeight="1" x14ac:dyDescent="0.3">
      <c r="A666" s="380"/>
      <c r="B666" s="380"/>
      <c r="C666" s="380"/>
      <c r="D666" s="3"/>
      <c r="E666" s="380"/>
      <c r="F666" s="3"/>
      <c r="G666" s="380"/>
      <c r="H666" s="380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1:23" ht="15.75" customHeight="1" x14ac:dyDescent="0.3">
      <c r="A667" s="380"/>
      <c r="B667" s="380"/>
      <c r="C667" s="380"/>
      <c r="D667" s="3"/>
      <c r="E667" s="380"/>
      <c r="F667" s="3"/>
      <c r="G667" s="380"/>
      <c r="H667" s="380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1:23" ht="15.75" customHeight="1" x14ac:dyDescent="0.3">
      <c r="A668" s="380"/>
      <c r="B668" s="380"/>
      <c r="C668" s="380"/>
      <c r="D668" s="3"/>
      <c r="E668" s="380"/>
      <c r="F668" s="3"/>
      <c r="G668" s="380"/>
      <c r="H668" s="380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1:23" ht="15.75" customHeight="1" x14ac:dyDescent="0.3">
      <c r="A669" s="380"/>
      <c r="B669" s="380"/>
      <c r="C669" s="380"/>
      <c r="D669" s="3"/>
      <c r="E669" s="380"/>
      <c r="F669" s="3"/>
      <c r="G669" s="380"/>
      <c r="H669" s="380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1:23" ht="15.75" customHeight="1" x14ac:dyDescent="0.3">
      <c r="A670" s="380"/>
      <c r="B670" s="380"/>
      <c r="C670" s="380"/>
      <c r="D670" s="3"/>
      <c r="E670" s="380"/>
      <c r="F670" s="3"/>
      <c r="G670" s="380"/>
      <c r="H670" s="380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1:23" ht="15.75" customHeight="1" x14ac:dyDescent="0.3">
      <c r="A671" s="380"/>
      <c r="B671" s="380"/>
      <c r="C671" s="380"/>
      <c r="D671" s="3"/>
      <c r="E671" s="380"/>
      <c r="F671" s="3"/>
      <c r="G671" s="380"/>
      <c r="H671" s="380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1:23" ht="15.75" customHeight="1" x14ac:dyDescent="0.3">
      <c r="A672" s="380"/>
      <c r="B672" s="380"/>
      <c r="C672" s="380"/>
      <c r="D672" s="3"/>
      <c r="E672" s="380"/>
      <c r="F672" s="3"/>
      <c r="G672" s="380"/>
      <c r="H672" s="380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1:23" ht="15.75" customHeight="1" x14ac:dyDescent="0.3">
      <c r="A673" s="380"/>
      <c r="B673" s="380"/>
      <c r="C673" s="380"/>
      <c r="D673" s="3"/>
      <c r="E673" s="380"/>
      <c r="F673" s="3"/>
      <c r="G673" s="380"/>
      <c r="H673" s="380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1:23" ht="15.75" customHeight="1" x14ac:dyDescent="0.3">
      <c r="A674" s="380"/>
      <c r="B674" s="380"/>
      <c r="C674" s="380"/>
      <c r="D674" s="3"/>
      <c r="E674" s="380"/>
      <c r="F674" s="3"/>
      <c r="G674" s="380"/>
      <c r="H674" s="380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1:23" ht="15.75" customHeight="1" x14ac:dyDescent="0.3">
      <c r="A675" s="380"/>
      <c r="B675" s="380"/>
      <c r="C675" s="380"/>
      <c r="D675" s="3"/>
      <c r="E675" s="380"/>
      <c r="F675" s="3"/>
      <c r="G675" s="380"/>
      <c r="H675" s="380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1:23" ht="15.75" customHeight="1" x14ac:dyDescent="0.3">
      <c r="A676" s="380"/>
      <c r="B676" s="380"/>
      <c r="C676" s="380"/>
      <c r="D676" s="3"/>
      <c r="E676" s="380"/>
      <c r="F676" s="3"/>
      <c r="G676" s="380"/>
      <c r="H676" s="380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1:23" ht="15.75" customHeight="1" x14ac:dyDescent="0.3">
      <c r="A677" s="380"/>
      <c r="B677" s="380"/>
      <c r="C677" s="380"/>
      <c r="D677" s="3"/>
      <c r="E677" s="380"/>
      <c r="F677" s="3"/>
      <c r="G677" s="380"/>
      <c r="H677" s="380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1:23" ht="15.75" customHeight="1" x14ac:dyDescent="0.3">
      <c r="A678" s="380"/>
      <c r="B678" s="380"/>
      <c r="C678" s="380"/>
      <c r="D678" s="3"/>
      <c r="E678" s="380"/>
      <c r="F678" s="3"/>
      <c r="G678" s="380"/>
      <c r="H678" s="380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1:23" ht="15.75" customHeight="1" x14ac:dyDescent="0.3">
      <c r="A679" s="380"/>
      <c r="B679" s="380"/>
      <c r="C679" s="380"/>
      <c r="D679" s="3"/>
      <c r="E679" s="380"/>
      <c r="F679" s="3"/>
      <c r="G679" s="380"/>
      <c r="H679" s="380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1:23" ht="15.75" customHeight="1" x14ac:dyDescent="0.3">
      <c r="A680" s="380"/>
      <c r="B680" s="380"/>
      <c r="C680" s="380"/>
      <c r="D680" s="3"/>
      <c r="E680" s="380"/>
      <c r="F680" s="3"/>
      <c r="G680" s="380"/>
      <c r="H680" s="380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1:23" ht="15.75" customHeight="1" x14ac:dyDescent="0.3">
      <c r="A681" s="380"/>
      <c r="B681" s="380"/>
      <c r="C681" s="380"/>
      <c r="D681" s="3"/>
      <c r="E681" s="380"/>
      <c r="F681" s="3"/>
      <c r="G681" s="380"/>
      <c r="H681" s="380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1:23" ht="15.75" customHeight="1" x14ac:dyDescent="0.3">
      <c r="A682" s="380"/>
      <c r="B682" s="380"/>
      <c r="C682" s="380"/>
      <c r="D682" s="3"/>
      <c r="E682" s="380"/>
      <c r="F682" s="3"/>
      <c r="G682" s="380"/>
      <c r="H682" s="380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1:23" ht="15.75" customHeight="1" x14ac:dyDescent="0.3">
      <c r="A683" s="380"/>
      <c r="B683" s="380"/>
      <c r="C683" s="380"/>
      <c r="D683" s="3"/>
      <c r="E683" s="380"/>
      <c r="F683" s="3"/>
      <c r="G683" s="380"/>
      <c r="H683" s="380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1:23" ht="15.75" customHeight="1" x14ac:dyDescent="0.3">
      <c r="A684" s="380"/>
      <c r="B684" s="380"/>
      <c r="C684" s="380"/>
      <c r="D684" s="3"/>
      <c r="E684" s="380"/>
      <c r="F684" s="3"/>
      <c r="G684" s="380"/>
      <c r="H684" s="380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1:23" ht="15.75" customHeight="1" x14ac:dyDescent="0.3">
      <c r="A685" s="380"/>
      <c r="B685" s="380"/>
      <c r="C685" s="380"/>
      <c r="D685" s="3"/>
      <c r="E685" s="380"/>
      <c r="F685" s="3"/>
      <c r="G685" s="380"/>
      <c r="H685" s="380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1:23" ht="15.75" customHeight="1" x14ac:dyDescent="0.3">
      <c r="A686" s="380"/>
      <c r="B686" s="380"/>
      <c r="C686" s="380"/>
      <c r="D686" s="3"/>
      <c r="E686" s="380"/>
      <c r="F686" s="3"/>
      <c r="G686" s="380"/>
      <c r="H686" s="380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1:23" ht="15.75" customHeight="1" x14ac:dyDescent="0.3">
      <c r="A687" s="380"/>
      <c r="B687" s="380"/>
      <c r="C687" s="380"/>
      <c r="D687" s="3"/>
      <c r="E687" s="380"/>
      <c r="F687" s="3"/>
      <c r="G687" s="380"/>
      <c r="H687" s="380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1:23" ht="15.75" customHeight="1" x14ac:dyDescent="0.3">
      <c r="A688" s="380"/>
      <c r="B688" s="380"/>
      <c r="C688" s="380"/>
      <c r="D688" s="3"/>
      <c r="E688" s="380"/>
      <c r="F688" s="3"/>
      <c r="G688" s="380"/>
      <c r="H688" s="380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1:23" ht="15.75" customHeight="1" x14ac:dyDescent="0.3">
      <c r="A689" s="380"/>
      <c r="B689" s="380"/>
      <c r="C689" s="380"/>
      <c r="D689" s="3"/>
      <c r="E689" s="380"/>
      <c r="F689" s="3"/>
      <c r="G689" s="380"/>
      <c r="H689" s="380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1:23" ht="15.75" customHeight="1" x14ac:dyDescent="0.3">
      <c r="A690" s="380"/>
      <c r="B690" s="380"/>
      <c r="C690" s="380"/>
      <c r="D690" s="3"/>
      <c r="E690" s="380"/>
      <c r="F690" s="3"/>
      <c r="G690" s="380"/>
      <c r="H690" s="380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1:23" ht="15.75" customHeight="1" x14ac:dyDescent="0.3">
      <c r="A691" s="380"/>
      <c r="B691" s="380"/>
      <c r="C691" s="380"/>
      <c r="D691" s="3"/>
      <c r="E691" s="380"/>
      <c r="F691" s="3"/>
      <c r="G691" s="380"/>
      <c r="H691" s="380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1:23" ht="15.75" customHeight="1" x14ac:dyDescent="0.3">
      <c r="A692" s="380"/>
      <c r="B692" s="380"/>
      <c r="C692" s="380"/>
      <c r="D692" s="3"/>
      <c r="E692" s="380"/>
      <c r="F692" s="3"/>
      <c r="G692" s="380"/>
      <c r="H692" s="380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1:23" ht="15.75" customHeight="1" x14ac:dyDescent="0.3">
      <c r="A693" s="380"/>
      <c r="B693" s="380"/>
      <c r="C693" s="380"/>
      <c r="D693" s="3"/>
      <c r="E693" s="380"/>
      <c r="F693" s="3"/>
      <c r="G693" s="380"/>
      <c r="H693" s="380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1:23" ht="15.75" customHeight="1" x14ac:dyDescent="0.3">
      <c r="A694" s="380"/>
      <c r="B694" s="380"/>
      <c r="C694" s="380"/>
      <c r="D694" s="3"/>
      <c r="E694" s="380"/>
      <c r="F694" s="3"/>
      <c r="G694" s="380"/>
      <c r="H694" s="380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1:23" ht="15.75" customHeight="1" x14ac:dyDescent="0.3">
      <c r="A695" s="380"/>
      <c r="B695" s="380"/>
      <c r="C695" s="380"/>
      <c r="D695" s="3"/>
      <c r="E695" s="380"/>
      <c r="F695" s="3"/>
      <c r="G695" s="380"/>
      <c r="H695" s="380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1:23" ht="15.75" customHeight="1" x14ac:dyDescent="0.3">
      <c r="A696" s="380"/>
      <c r="B696" s="380"/>
      <c r="C696" s="380"/>
      <c r="D696" s="3"/>
      <c r="E696" s="380"/>
      <c r="F696" s="3"/>
      <c r="G696" s="380"/>
      <c r="H696" s="380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1:23" ht="15.75" customHeight="1" x14ac:dyDescent="0.3">
      <c r="A697" s="380"/>
      <c r="B697" s="380"/>
      <c r="C697" s="380"/>
      <c r="D697" s="3"/>
      <c r="E697" s="380"/>
      <c r="F697" s="3"/>
      <c r="G697" s="380"/>
      <c r="H697" s="380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1:23" ht="15.75" customHeight="1" x14ac:dyDescent="0.3">
      <c r="A698" s="380"/>
      <c r="B698" s="380"/>
      <c r="C698" s="380"/>
      <c r="D698" s="3"/>
      <c r="E698" s="380"/>
      <c r="F698" s="3"/>
      <c r="G698" s="380"/>
      <c r="H698" s="380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1:23" ht="15.75" customHeight="1" x14ac:dyDescent="0.3">
      <c r="A699" s="380"/>
      <c r="B699" s="380"/>
      <c r="C699" s="380"/>
      <c r="D699" s="3"/>
      <c r="E699" s="380"/>
      <c r="F699" s="3"/>
      <c r="G699" s="380"/>
      <c r="H699" s="380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1:23" ht="15.75" customHeight="1" x14ac:dyDescent="0.3">
      <c r="A700" s="380"/>
      <c r="B700" s="380"/>
      <c r="C700" s="380"/>
      <c r="D700" s="3"/>
      <c r="E700" s="380"/>
      <c r="F700" s="3"/>
      <c r="G700" s="380"/>
      <c r="H700" s="380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1:23" ht="15.75" customHeight="1" x14ac:dyDescent="0.3">
      <c r="A701" s="380"/>
      <c r="B701" s="380"/>
      <c r="C701" s="380"/>
      <c r="D701" s="3"/>
      <c r="E701" s="380"/>
      <c r="F701" s="3"/>
      <c r="G701" s="380"/>
      <c r="H701" s="380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1:23" ht="15.75" customHeight="1" x14ac:dyDescent="0.3">
      <c r="A702" s="380"/>
      <c r="B702" s="380"/>
      <c r="C702" s="380"/>
      <c r="D702" s="3"/>
      <c r="E702" s="380"/>
      <c r="F702" s="3"/>
      <c r="G702" s="380"/>
      <c r="H702" s="380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1:23" ht="15.75" customHeight="1" x14ac:dyDescent="0.3">
      <c r="A703" s="380"/>
      <c r="B703" s="380"/>
      <c r="C703" s="380"/>
      <c r="D703" s="3"/>
      <c r="E703" s="380"/>
      <c r="F703" s="3"/>
      <c r="G703" s="380"/>
      <c r="H703" s="380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1:23" ht="15.75" customHeight="1" x14ac:dyDescent="0.3">
      <c r="A704" s="380"/>
      <c r="B704" s="380"/>
      <c r="C704" s="380"/>
      <c r="D704" s="3"/>
      <c r="E704" s="380"/>
      <c r="F704" s="3"/>
      <c r="G704" s="380"/>
      <c r="H704" s="380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:23" ht="15.75" customHeight="1" x14ac:dyDescent="0.3">
      <c r="A705" s="380"/>
      <c r="B705" s="380"/>
      <c r="C705" s="380"/>
      <c r="D705" s="3"/>
      <c r="E705" s="380"/>
      <c r="F705" s="3"/>
      <c r="G705" s="380"/>
      <c r="H705" s="380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:23" ht="15.75" customHeight="1" x14ac:dyDescent="0.3">
      <c r="A706" s="380"/>
      <c r="B706" s="380"/>
      <c r="C706" s="380"/>
      <c r="D706" s="3"/>
      <c r="E706" s="380"/>
      <c r="F706" s="3"/>
      <c r="G706" s="380"/>
      <c r="H706" s="380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:23" ht="15.75" customHeight="1" x14ac:dyDescent="0.3">
      <c r="A707" s="380"/>
      <c r="B707" s="380"/>
      <c r="C707" s="380"/>
      <c r="D707" s="3"/>
      <c r="E707" s="380"/>
      <c r="F707" s="3"/>
      <c r="G707" s="380"/>
      <c r="H707" s="380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:23" ht="15.75" customHeight="1" x14ac:dyDescent="0.3">
      <c r="A708" s="380"/>
      <c r="B708" s="380"/>
      <c r="C708" s="380"/>
      <c r="D708" s="3"/>
      <c r="E708" s="380"/>
      <c r="F708" s="3"/>
      <c r="G708" s="380"/>
      <c r="H708" s="380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:23" ht="15.75" customHeight="1" x14ac:dyDescent="0.3">
      <c r="A709" s="380"/>
      <c r="B709" s="380"/>
      <c r="C709" s="380"/>
      <c r="D709" s="3"/>
      <c r="E709" s="380"/>
      <c r="F709" s="3"/>
      <c r="G709" s="380"/>
      <c r="H709" s="380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:23" ht="15.75" customHeight="1" x14ac:dyDescent="0.3">
      <c r="A710" s="380"/>
      <c r="B710" s="380"/>
      <c r="C710" s="380"/>
      <c r="D710" s="3"/>
      <c r="E710" s="380"/>
      <c r="F710" s="3"/>
      <c r="G710" s="380"/>
      <c r="H710" s="380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:23" ht="15.75" customHeight="1" x14ac:dyDescent="0.3">
      <c r="A711" s="380"/>
      <c r="B711" s="380"/>
      <c r="C711" s="380"/>
      <c r="D711" s="3"/>
      <c r="E711" s="380"/>
      <c r="F711" s="3"/>
      <c r="G711" s="380"/>
      <c r="H711" s="380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:23" ht="15.75" customHeight="1" x14ac:dyDescent="0.3">
      <c r="A712" s="380"/>
      <c r="B712" s="380"/>
      <c r="C712" s="380"/>
      <c r="D712" s="3"/>
      <c r="E712" s="380"/>
      <c r="F712" s="3"/>
      <c r="G712" s="380"/>
      <c r="H712" s="380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:23" ht="15.75" customHeight="1" x14ac:dyDescent="0.3">
      <c r="A713" s="380"/>
      <c r="B713" s="380"/>
      <c r="C713" s="380"/>
      <c r="D713" s="3"/>
      <c r="E713" s="380"/>
      <c r="F713" s="3"/>
      <c r="G713" s="380"/>
      <c r="H713" s="380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:23" ht="15.75" customHeight="1" x14ac:dyDescent="0.3">
      <c r="A714" s="380"/>
      <c r="B714" s="380"/>
      <c r="C714" s="380"/>
      <c r="D714" s="3"/>
      <c r="E714" s="380"/>
      <c r="F714" s="3"/>
      <c r="G714" s="380"/>
      <c r="H714" s="380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:23" ht="15.75" customHeight="1" x14ac:dyDescent="0.3">
      <c r="A715" s="380"/>
      <c r="B715" s="380"/>
      <c r="C715" s="380"/>
      <c r="D715" s="3"/>
      <c r="E715" s="380"/>
      <c r="F715" s="3"/>
      <c r="G715" s="380"/>
      <c r="H715" s="380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:23" ht="15.75" customHeight="1" x14ac:dyDescent="0.3">
      <c r="A716" s="380"/>
      <c r="B716" s="380"/>
      <c r="C716" s="380"/>
      <c r="D716" s="3"/>
      <c r="E716" s="380"/>
      <c r="F716" s="3"/>
      <c r="G716" s="380"/>
      <c r="H716" s="380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:23" ht="15.75" customHeight="1" x14ac:dyDescent="0.3">
      <c r="A717" s="380"/>
      <c r="B717" s="380"/>
      <c r="C717" s="380"/>
      <c r="D717" s="3"/>
      <c r="E717" s="380"/>
      <c r="F717" s="3"/>
      <c r="G717" s="380"/>
      <c r="H717" s="380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:23" ht="15.75" customHeight="1" x14ac:dyDescent="0.3">
      <c r="A718" s="380"/>
      <c r="B718" s="380"/>
      <c r="C718" s="380"/>
      <c r="D718" s="3"/>
      <c r="E718" s="380"/>
      <c r="F718" s="3"/>
      <c r="G718" s="380"/>
      <c r="H718" s="380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:23" ht="15.75" customHeight="1" x14ac:dyDescent="0.3">
      <c r="A719" s="380"/>
      <c r="B719" s="380"/>
      <c r="C719" s="380"/>
      <c r="D719" s="3"/>
      <c r="E719" s="380"/>
      <c r="F719" s="3"/>
      <c r="G719" s="380"/>
      <c r="H719" s="380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:23" ht="15.75" customHeight="1" x14ac:dyDescent="0.3">
      <c r="A720" s="380"/>
      <c r="B720" s="380"/>
      <c r="C720" s="380"/>
      <c r="D720" s="3"/>
      <c r="E720" s="380"/>
      <c r="F720" s="3"/>
      <c r="G720" s="380"/>
      <c r="H720" s="380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:23" ht="15.75" customHeight="1" x14ac:dyDescent="0.3">
      <c r="A721" s="380"/>
      <c r="B721" s="380"/>
      <c r="C721" s="380"/>
      <c r="D721" s="3"/>
      <c r="E721" s="380"/>
      <c r="F721" s="3"/>
      <c r="G721" s="380"/>
      <c r="H721" s="380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</row>
    <row r="722" spans="1:23" ht="15.75" customHeight="1" x14ac:dyDescent="0.3">
      <c r="A722" s="380"/>
      <c r="B722" s="380"/>
      <c r="C722" s="380"/>
      <c r="D722" s="3"/>
      <c r="E722" s="380"/>
      <c r="F722" s="3"/>
      <c r="G722" s="380"/>
      <c r="H722" s="380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</row>
    <row r="723" spans="1:23" ht="15.75" customHeight="1" x14ac:dyDescent="0.3">
      <c r="A723" s="380"/>
      <c r="B723" s="380"/>
      <c r="C723" s="380"/>
      <c r="D723" s="3"/>
      <c r="E723" s="380"/>
      <c r="F723" s="3"/>
      <c r="G723" s="380"/>
      <c r="H723" s="380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</row>
    <row r="724" spans="1:23" ht="15.75" customHeight="1" x14ac:dyDescent="0.3">
      <c r="A724" s="380"/>
      <c r="B724" s="380"/>
      <c r="C724" s="380"/>
      <c r="D724" s="3"/>
      <c r="E724" s="380"/>
      <c r="F724" s="3"/>
      <c r="G724" s="380"/>
      <c r="H724" s="380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</row>
    <row r="725" spans="1:23" ht="15.75" customHeight="1" x14ac:dyDescent="0.3">
      <c r="A725" s="380"/>
      <c r="B725" s="380"/>
      <c r="C725" s="380"/>
      <c r="D725" s="3"/>
      <c r="E725" s="380"/>
      <c r="F725" s="3"/>
      <c r="G725" s="380"/>
      <c r="H725" s="380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</row>
    <row r="726" spans="1:23" ht="15.75" customHeight="1" x14ac:dyDescent="0.3">
      <c r="A726" s="380"/>
      <c r="B726" s="380"/>
      <c r="C726" s="380"/>
      <c r="D726" s="3"/>
      <c r="E726" s="380"/>
      <c r="F726" s="3"/>
      <c r="G726" s="380"/>
      <c r="H726" s="380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</row>
    <row r="727" spans="1:23" ht="15.75" customHeight="1" x14ac:dyDescent="0.3">
      <c r="A727" s="380"/>
      <c r="B727" s="380"/>
      <c r="C727" s="380"/>
      <c r="D727" s="3"/>
      <c r="E727" s="380"/>
      <c r="F727" s="3"/>
      <c r="G727" s="380"/>
      <c r="H727" s="380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</row>
    <row r="728" spans="1:23" ht="15.75" customHeight="1" x14ac:dyDescent="0.3">
      <c r="A728" s="380"/>
      <c r="B728" s="380"/>
      <c r="C728" s="380"/>
      <c r="D728" s="3"/>
      <c r="E728" s="380"/>
      <c r="F728" s="3"/>
      <c r="G728" s="380"/>
      <c r="H728" s="380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</row>
    <row r="729" spans="1:23" ht="15.75" customHeight="1" x14ac:dyDescent="0.3">
      <c r="A729" s="380"/>
      <c r="B729" s="380"/>
      <c r="C729" s="380"/>
      <c r="D729" s="3"/>
      <c r="E729" s="380"/>
      <c r="F729" s="3"/>
      <c r="G729" s="380"/>
      <c r="H729" s="380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</row>
    <row r="730" spans="1:23" ht="15.75" customHeight="1" x14ac:dyDescent="0.3">
      <c r="A730" s="380"/>
      <c r="B730" s="380"/>
      <c r="C730" s="380"/>
      <c r="D730" s="3"/>
      <c r="E730" s="380"/>
      <c r="F730" s="3"/>
      <c r="G730" s="380"/>
      <c r="H730" s="380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</row>
    <row r="731" spans="1:23" ht="15.75" customHeight="1" x14ac:dyDescent="0.3">
      <c r="A731" s="380"/>
      <c r="B731" s="380"/>
      <c r="C731" s="380"/>
      <c r="D731" s="3"/>
      <c r="E731" s="380"/>
      <c r="F731" s="3"/>
      <c r="G731" s="380"/>
      <c r="H731" s="380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</row>
    <row r="732" spans="1:23" ht="15.75" customHeight="1" x14ac:dyDescent="0.3">
      <c r="A732" s="380"/>
      <c r="B732" s="380"/>
      <c r="C732" s="380"/>
      <c r="D732" s="3"/>
      <c r="E732" s="380"/>
      <c r="F732" s="3"/>
      <c r="G732" s="380"/>
      <c r="H732" s="380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</row>
    <row r="733" spans="1:23" ht="15.75" customHeight="1" x14ac:dyDescent="0.3">
      <c r="A733" s="380"/>
      <c r="B733" s="380"/>
      <c r="C733" s="380"/>
      <c r="D733" s="3"/>
      <c r="E733" s="380"/>
      <c r="F733" s="3"/>
      <c r="G733" s="380"/>
      <c r="H733" s="380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</row>
    <row r="734" spans="1:23" ht="15.75" customHeight="1" x14ac:dyDescent="0.3">
      <c r="A734" s="380"/>
      <c r="B734" s="380"/>
      <c r="C734" s="380"/>
      <c r="D734" s="3"/>
      <c r="E734" s="380"/>
      <c r="F734" s="3"/>
      <c r="G734" s="380"/>
      <c r="H734" s="380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</row>
    <row r="735" spans="1:23" ht="15.75" customHeight="1" x14ac:dyDescent="0.3">
      <c r="A735" s="380"/>
      <c r="B735" s="380"/>
      <c r="C735" s="380"/>
      <c r="D735" s="3"/>
      <c r="E735" s="380"/>
      <c r="F735" s="3"/>
      <c r="G735" s="380"/>
      <c r="H735" s="380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</row>
    <row r="736" spans="1:23" ht="15.75" customHeight="1" x14ac:dyDescent="0.3">
      <c r="A736" s="380"/>
      <c r="B736" s="380"/>
      <c r="C736" s="380"/>
      <c r="D736" s="3"/>
      <c r="E736" s="380"/>
      <c r="F736" s="3"/>
      <c r="G736" s="380"/>
      <c r="H736" s="380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</row>
    <row r="737" spans="1:23" ht="15.75" customHeight="1" x14ac:dyDescent="0.3">
      <c r="A737" s="380"/>
      <c r="B737" s="380"/>
      <c r="C737" s="380"/>
      <c r="D737" s="3"/>
      <c r="E737" s="380"/>
      <c r="F737" s="3"/>
      <c r="G737" s="380"/>
      <c r="H737" s="380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</row>
    <row r="738" spans="1:23" ht="15.75" customHeight="1" x14ac:dyDescent="0.3">
      <c r="A738" s="380"/>
      <c r="B738" s="380"/>
      <c r="C738" s="380"/>
      <c r="D738" s="3"/>
      <c r="E738" s="380"/>
      <c r="F738" s="3"/>
      <c r="G738" s="380"/>
      <c r="H738" s="380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</row>
    <row r="739" spans="1:23" ht="15.75" customHeight="1" x14ac:dyDescent="0.3">
      <c r="A739" s="380"/>
      <c r="B739" s="380"/>
      <c r="C739" s="380"/>
      <c r="D739" s="3"/>
      <c r="E739" s="380"/>
      <c r="F739" s="3"/>
      <c r="G739" s="380"/>
      <c r="H739" s="380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</row>
    <row r="740" spans="1:23" ht="15.75" customHeight="1" x14ac:dyDescent="0.3">
      <c r="A740" s="380"/>
      <c r="B740" s="380"/>
      <c r="C740" s="380"/>
      <c r="D740" s="3"/>
      <c r="E740" s="380"/>
      <c r="F740" s="3"/>
      <c r="G740" s="380"/>
      <c r="H740" s="380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</row>
    <row r="741" spans="1:23" ht="15.75" customHeight="1" x14ac:dyDescent="0.3">
      <c r="A741" s="380"/>
      <c r="B741" s="380"/>
      <c r="C741" s="380"/>
      <c r="D741" s="3"/>
      <c r="E741" s="380"/>
      <c r="F741" s="3"/>
      <c r="G741" s="380"/>
      <c r="H741" s="380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</row>
    <row r="742" spans="1:23" ht="15.75" customHeight="1" x14ac:dyDescent="0.3">
      <c r="A742" s="380"/>
      <c r="B742" s="380"/>
      <c r="C742" s="380"/>
      <c r="D742" s="3"/>
      <c r="E742" s="380"/>
      <c r="F742" s="3"/>
      <c r="G742" s="380"/>
      <c r="H742" s="380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</row>
    <row r="743" spans="1:23" ht="15.75" customHeight="1" x14ac:dyDescent="0.3">
      <c r="A743" s="380"/>
      <c r="B743" s="380"/>
      <c r="C743" s="380"/>
      <c r="D743" s="3"/>
      <c r="E743" s="380"/>
      <c r="F743" s="3"/>
      <c r="G743" s="380"/>
      <c r="H743" s="380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</row>
    <row r="744" spans="1:23" ht="15.75" customHeight="1" x14ac:dyDescent="0.3">
      <c r="A744" s="380"/>
      <c r="B744" s="380"/>
      <c r="C744" s="380"/>
      <c r="D744" s="3"/>
      <c r="E744" s="380"/>
      <c r="F744" s="3"/>
      <c r="G744" s="380"/>
      <c r="H744" s="380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</row>
    <row r="745" spans="1:23" ht="15.75" customHeight="1" x14ac:dyDescent="0.3">
      <c r="A745" s="380"/>
      <c r="B745" s="380"/>
      <c r="C745" s="380"/>
      <c r="D745" s="3"/>
      <c r="E745" s="380"/>
      <c r="F745" s="3"/>
      <c r="G745" s="380"/>
      <c r="H745" s="380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</row>
    <row r="746" spans="1:23" ht="15.75" customHeight="1" x14ac:dyDescent="0.3">
      <c r="A746" s="380"/>
      <c r="B746" s="380"/>
      <c r="C746" s="380"/>
      <c r="D746" s="3"/>
      <c r="E746" s="380"/>
      <c r="F746" s="3"/>
      <c r="G746" s="380"/>
      <c r="H746" s="380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</row>
    <row r="747" spans="1:23" ht="15.75" customHeight="1" x14ac:dyDescent="0.3">
      <c r="A747" s="380"/>
      <c r="B747" s="380"/>
      <c r="C747" s="380"/>
      <c r="D747" s="3"/>
      <c r="E747" s="380"/>
      <c r="F747" s="3"/>
      <c r="G747" s="380"/>
      <c r="H747" s="380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</row>
    <row r="748" spans="1:23" ht="15.75" customHeight="1" x14ac:dyDescent="0.3">
      <c r="A748" s="380"/>
      <c r="B748" s="380"/>
      <c r="C748" s="380"/>
      <c r="D748" s="3"/>
      <c r="E748" s="380"/>
      <c r="F748" s="3"/>
      <c r="G748" s="380"/>
      <c r="H748" s="380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</row>
    <row r="749" spans="1:23" ht="15.75" customHeight="1" x14ac:dyDescent="0.3">
      <c r="A749" s="380"/>
      <c r="B749" s="380"/>
      <c r="C749" s="380"/>
      <c r="D749" s="3"/>
      <c r="E749" s="380"/>
      <c r="F749" s="3"/>
      <c r="G749" s="380"/>
      <c r="H749" s="380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</row>
    <row r="750" spans="1:23" ht="15.75" customHeight="1" x14ac:dyDescent="0.3">
      <c r="A750" s="380"/>
      <c r="B750" s="380"/>
      <c r="C750" s="380"/>
      <c r="D750" s="3"/>
      <c r="E750" s="380"/>
      <c r="F750" s="3"/>
      <c r="G750" s="380"/>
      <c r="H750" s="380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</row>
    <row r="751" spans="1:23" ht="15.75" customHeight="1" x14ac:dyDescent="0.3">
      <c r="A751" s="380"/>
      <c r="B751" s="380"/>
      <c r="C751" s="380"/>
      <c r="D751" s="3"/>
      <c r="E751" s="380"/>
      <c r="F751" s="3"/>
      <c r="G751" s="380"/>
      <c r="H751" s="380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</row>
    <row r="752" spans="1:23" ht="15.75" customHeight="1" x14ac:dyDescent="0.3">
      <c r="A752" s="380"/>
      <c r="B752" s="380"/>
      <c r="C752" s="380"/>
      <c r="D752" s="3"/>
      <c r="E752" s="380"/>
      <c r="F752" s="3"/>
      <c r="G752" s="380"/>
      <c r="H752" s="380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</row>
    <row r="753" spans="1:23" ht="15.75" customHeight="1" x14ac:dyDescent="0.3">
      <c r="A753" s="380"/>
      <c r="B753" s="380"/>
      <c r="C753" s="380"/>
      <c r="D753" s="3"/>
      <c r="E753" s="380"/>
      <c r="F753" s="3"/>
      <c r="G753" s="380"/>
      <c r="H753" s="380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</row>
    <row r="754" spans="1:23" ht="15.75" customHeight="1" x14ac:dyDescent="0.3">
      <c r="A754" s="380"/>
      <c r="B754" s="380"/>
      <c r="C754" s="380"/>
      <c r="D754" s="3"/>
      <c r="E754" s="380"/>
      <c r="F754" s="3"/>
      <c r="G754" s="380"/>
      <c r="H754" s="380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</row>
    <row r="755" spans="1:23" ht="15.75" customHeight="1" x14ac:dyDescent="0.3">
      <c r="A755" s="380"/>
      <c r="B755" s="380"/>
      <c r="C755" s="380"/>
      <c r="D755" s="3"/>
      <c r="E755" s="380"/>
      <c r="F755" s="3"/>
      <c r="G755" s="380"/>
      <c r="H755" s="380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</row>
    <row r="756" spans="1:23" ht="15.75" customHeight="1" x14ac:dyDescent="0.3">
      <c r="A756" s="380"/>
      <c r="B756" s="380"/>
      <c r="C756" s="380"/>
      <c r="D756" s="3"/>
      <c r="E756" s="380"/>
      <c r="F756" s="3"/>
      <c r="G756" s="380"/>
      <c r="H756" s="380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</row>
    <row r="757" spans="1:23" ht="15.75" customHeight="1" x14ac:dyDescent="0.3">
      <c r="A757" s="380"/>
      <c r="B757" s="380"/>
      <c r="C757" s="380"/>
      <c r="D757" s="3"/>
      <c r="E757" s="380"/>
      <c r="F757" s="3"/>
      <c r="G757" s="380"/>
      <c r="H757" s="380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</row>
    <row r="758" spans="1:23" ht="15.75" customHeight="1" x14ac:dyDescent="0.3">
      <c r="A758" s="380"/>
      <c r="B758" s="380"/>
      <c r="C758" s="380"/>
      <c r="D758" s="3"/>
      <c r="E758" s="380"/>
      <c r="F758" s="3"/>
      <c r="G758" s="380"/>
      <c r="H758" s="380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</row>
    <row r="759" spans="1:23" ht="15.75" customHeight="1" x14ac:dyDescent="0.3">
      <c r="A759" s="380"/>
      <c r="B759" s="380"/>
      <c r="C759" s="380"/>
      <c r="D759" s="3"/>
      <c r="E759" s="380"/>
      <c r="F759" s="3"/>
      <c r="G759" s="380"/>
      <c r="H759" s="380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</row>
    <row r="760" spans="1:23" ht="15.75" customHeight="1" x14ac:dyDescent="0.3">
      <c r="A760" s="380"/>
      <c r="B760" s="380"/>
      <c r="C760" s="380"/>
      <c r="D760" s="3"/>
      <c r="E760" s="380"/>
      <c r="F760" s="3"/>
      <c r="G760" s="380"/>
      <c r="H760" s="380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</row>
    <row r="761" spans="1:23" ht="15.75" customHeight="1" x14ac:dyDescent="0.3">
      <c r="A761" s="380"/>
      <c r="B761" s="380"/>
      <c r="C761" s="380"/>
      <c r="D761" s="3"/>
      <c r="E761" s="380"/>
      <c r="F761" s="3"/>
      <c r="G761" s="380"/>
      <c r="H761" s="380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</row>
    <row r="762" spans="1:23" ht="15.75" customHeight="1" x14ac:dyDescent="0.3">
      <c r="A762" s="380"/>
      <c r="B762" s="380"/>
      <c r="C762" s="380"/>
      <c r="D762" s="3"/>
      <c r="E762" s="380"/>
      <c r="F762" s="3"/>
      <c r="G762" s="380"/>
      <c r="H762" s="380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</row>
    <row r="763" spans="1:23" ht="15.75" customHeight="1" x14ac:dyDescent="0.3">
      <c r="A763" s="380"/>
      <c r="B763" s="380"/>
      <c r="C763" s="380"/>
      <c r="D763" s="3"/>
      <c r="E763" s="380"/>
      <c r="F763" s="3"/>
      <c r="G763" s="380"/>
      <c r="H763" s="380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</row>
    <row r="764" spans="1:23" ht="15.75" customHeight="1" x14ac:dyDescent="0.3">
      <c r="A764" s="380"/>
      <c r="B764" s="380"/>
      <c r="C764" s="380"/>
      <c r="D764" s="3"/>
      <c r="E764" s="380"/>
      <c r="F764" s="3"/>
      <c r="G764" s="380"/>
      <c r="H764" s="380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</row>
    <row r="765" spans="1:23" ht="15.75" customHeight="1" x14ac:dyDescent="0.3">
      <c r="A765" s="380"/>
      <c r="B765" s="380"/>
      <c r="C765" s="380"/>
      <c r="D765" s="3"/>
      <c r="E765" s="380"/>
      <c r="F765" s="3"/>
      <c r="G765" s="380"/>
      <c r="H765" s="380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</row>
    <row r="766" spans="1:23" ht="15.75" customHeight="1" x14ac:dyDescent="0.3">
      <c r="A766" s="380"/>
      <c r="B766" s="380"/>
      <c r="C766" s="380"/>
      <c r="D766" s="3"/>
      <c r="E766" s="380"/>
      <c r="F766" s="3"/>
      <c r="G766" s="380"/>
      <c r="H766" s="380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</row>
    <row r="767" spans="1:23" ht="15.75" customHeight="1" x14ac:dyDescent="0.3">
      <c r="A767" s="380"/>
      <c r="B767" s="380"/>
      <c r="C767" s="380"/>
      <c r="D767" s="3"/>
      <c r="E767" s="380"/>
      <c r="F767" s="3"/>
      <c r="G767" s="380"/>
      <c r="H767" s="380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</row>
    <row r="768" spans="1:23" ht="15.75" customHeight="1" x14ac:dyDescent="0.3">
      <c r="A768" s="380"/>
      <c r="B768" s="380"/>
      <c r="C768" s="380"/>
      <c r="D768" s="3"/>
      <c r="E768" s="380"/>
      <c r="F768" s="3"/>
      <c r="G768" s="380"/>
      <c r="H768" s="380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</row>
    <row r="769" spans="1:23" ht="15.75" customHeight="1" x14ac:dyDescent="0.3">
      <c r="A769" s="380"/>
      <c r="B769" s="380"/>
      <c r="C769" s="380"/>
      <c r="D769" s="3"/>
      <c r="E769" s="380"/>
      <c r="F769" s="3"/>
      <c r="G769" s="380"/>
      <c r="H769" s="380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</row>
    <row r="770" spans="1:23" ht="15.75" customHeight="1" x14ac:dyDescent="0.3">
      <c r="A770" s="380"/>
      <c r="B770" s="380"/>
      <c r="C770" s="380"/>
      <c r="D770" s="3"/>
      <c r="E770" s="380"/>
      <c r="F770" s="3"/>
      <c r="G770" s="380"/>
      <c r="H770" s="380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</row>
    <row r="771" spans="1:23" ht="15.75" customHeight="1" x14ac:dyDescent="0.3">
      <c r="A771" s="380"/>
      <c r="B771" s="380"/>
      <c r="C771" s="380"/>
      <c r="D771" s="3"/>
      <c r="E771" s="380"/>
      <c r="F771" s="3"/>
      <c r="G771" s="380"/>
      <c r="H771" s="380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</row>
    <row r="772" spans="1:23" ht="15.75" customHeight="1" x14ac:dyDescent="0.3">
      <c r="A772" s="380"/>
      <c r="B772" s="380"/>
      <c r="C772" s="380"/>
      <c r="D772" s="3"/>
      <c r="E772" s="380"/>
      <c r="F772" s="3"/>
      <c r="G772" s="380"/>
      <c r="H772" s="380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</row>
    <row r="773" spans="1:23" ht="15.75" customHeight="1" x14ac:dyDescent="0.3">
      <c r="A773" s="380"/>
      <c r="B773" s="380"/>
      <c r="C773" s="380"/>
      <c r="D773" s="3"/>
      <c r="E773" s="380"/>
      <c r="F773" s="3"/>
      <c r="G773" s="380"/>
      <c r="H773" s="380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</row>
    <row r="774" spans="1:23" ht="15.75" customHeight="1" x14ac:dyDescent="0.3">
      <c r="A774" s="380"/>
      <c r="B774" s="380"/>
      <c r="C774" s="380"/>
      <c r="D774" s="3"/>
      <c r="E774" s="380"/>
      <c r="F774" s="3"/>
      <c r="G774" s="380"/>
      <c r="H774" s="380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</row>
    <row r="775" spans="1:23" ht="15.75" customHeight="1" x14ac:dyDescent="0.3">
      <c r="A775" s="380"/>
      <c r="B775" s="380"/>
      <c r="C775" s="380"/>
      <c r="D775" s="3"/>
      <c r="E775" s="380"/>
      <c r="F775" s="3"/>
      <c r="G775" s="380"/>
      <c r="H775" s="380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</row>
    <row r="776" spans="1:23" ht="15.75" customHeight="1" x14ac:dyDescent="0.3">
      <c r="A776" s="380"/>
      <c r="B776" s="380"/>
      <c r="C776" s="380"/>
      <c r="D776" s="3"/>
      <c r="E776" s="380"/>
      <c r="F776" s="3"/>
      <c r="G776" s="380"/>
      <c r="H776" s="380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</row>
    <row r="777" spans="1:23" ht="15.75" customHeight="1" x14ac:dyDescent="0.3">
      <c r="A777" s="380"/>
      <c r="B777" s="380"/>
      <c r="C777" s="380"/>
      <c r="D777" s="3"/>
      <c r="E777" s="380"/>
      <c r="F777" s="3"/>
      <c r="G777" s="380"/>
      <c r="H777" s="380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</row>
    <row r="778" spans="1:23" ht="15.75" customHeight="1" x14ac:dyDescent="0.3">
      <c r="A778" s="380"/>
      <c r="B778" s="380"/>
      <c r="C778" s="380"/>
      <c r="D778" s="3"/>
      <c r="E778" s="380"/>
      <c r="F778" s="3"/>
      <c r="G778" s="380"/>
      <c r="H778" s="380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</row>
    <row r="779" spans="1:23" ht="15.75" customHeight="1" x14ac:dyDescent="0.3">
      <c r="A779" s="380"/>
      <c r="B779" s="380"/>
      <c r="C779" s="380"/>
      <c r="D779" s="3"/>
      <c r="E779" s="380"/>
      <c r="F779" s="3"/>
      <c r="G779" s="380"/>
      <c r="H779" s="380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</row>
    <row r="780" spans="1:23" ht="15.75" customHeight="1" x14ac:dyDescent="0.3">
      <c r="A780" s="380"/>
      <c r="B780" s="380"/>
      <c r="C780" s="380"/>
      <c r="D780" s="3"/>
      <c r="E780" s="380"/>
      <c r="F780" s="3"/>
      <c r="G780" s="380"/>
      <c r="H780" s="380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</row>
    <row r="781" spans="1:23" ht="15.75" customHeight="1" x14ac:dyDescent="0.3">
      <c r="A781" s="380"/>
      <c r="B781" s="380"/>
      <c r="C781" s="380"/>
      <c r="D781" s="3"/>
      <c r="E781" s="380"/>
      <c r="F781" s="3"/>
      <c r="G781" s="380"/>
      <c r="H781" s="380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</row>
    <row r="782" spans="1:23" ht="15.75" customHeight="1" x14ac:dyDescent="0.3">
      <c r="A782" s="380"/>
      <c r="B782" s="380"/>
      <c r="C782" s="380"/>
      <c r="D782" s="3"/>
      <c r="E782" s="380"/>
      <c r="F782" s="3"/>
      <c r="G782" s="380"/>
      <c r="H782" s="380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</row>
    <row r="783" spans="1:23" ht="15.75" customHeight="1" x14ac:dyDescent="0.3">
      <c r="A783" s="380"/>
      <c r="B783" s="380"/>
      <c r="C783" s="380"/>
      <c r="D783" s="3"/>
      <c r="E783" s="380"/>
      <c r="F783" s="3"/>
      <c r="G783" s="380"/>
      <c r="H783" s="380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</row>
    <row r="784" spans="1:23" ht="15.75" customHeight="1" x14ac:dyDescent="0.3">
      <c r="A784" s="380"/>
      <c r="B784" s="380"/>
      <c r="C784" s="380"/>
      <c r="D784" s="3"/>
      <c r="E784" s="380"/>
      <c r="F784" s="3"/>
      <c r="G784" s="380"/>
      <c r="H784" s="380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</row>
    <row r="785" spans="1:23" ht="15.75" customHeight="1" x14ac:dyDescent="0.3">
      <c r="A785" s="380"/>
      <c r="B785" s="380"/>
      <c r="C785" s="380"/>
      <c r="D785" s="3"/>
      <c r="E785" s="380"/>
      <c r="F785" s="3"/>
      <c r="G785" s="380"/>
      <c r="H785" s="380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</row>
    <row r="786" spans="1:23" ht="15.75" customHeight="1" x14ac:dyDescent="0.3">
      <c r="A786" s="380"/>
      <c r="B786" s="380"/>
      <c r="C786" s="380"/>
      <c r="D786" s="3"/>
      <c r="E786" s="380"/>
      <c r="F786" s="3"/>
      <c r="G786" s="380"/>
      <c r="H786" s="380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</row>
    <row r="787" spans="1:23" ht="15.75" customHeight="1" x14ac:dyDescent="0.3">
      <c r="A787" s="380"/>
      <c r="B787" s="380"/>
      <c r="C787" s="380"/>
      <c r="D787" s="3"/>
      <c r="E787" s="380"/>
      <c r="F787" s="3"/>
      <c r="G787" s="380"/>
      <c r="H787" s="380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</row>
    <row r="788" spans="1:23" ht="15.75" customHeight="1" x14ac:dyDescent="0.3">
      <c r="A788" s="380"/>
      <c r="B788" s="380"/>
      <c r="C788" s="380"/>
      <c r="D788" s="3"/>
      <c r="E788" s="380"/>
      <c r="F788" s="3"/>
      <c r="G788" s="380"/>
      <c r="H788" s="380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</row>
    <row r="789" spans="1:23" ht="15.75" customHeight="1" x14ac:dyDescent="0.3">
      <c r="A789" s="380"/>
      <c r="B789" s="380"/>
      <c r="C789" s="380"/>
      <c r="D789" s="3"/>
      <c r="E789" s="380"/>
      <c r="F789" s="3"/>
      <c r="G789" s="380"/>
      <c r="H789" s="380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</row>
    <row r="790" spans="1:23" ht="15.75" customHeight="1" x14ac:dyDescent="0.3">
      <c r="A790" s="380"/>
      <c r="B790" s="380"/>
      <c r="C790" s="380"/>
      <c r="D790" s="3"/>
      <c r="E790" s="380"/>
      <c r="F790" s="3"/>
      <c r="G790" s="380"/>
      <c r="H790" s="380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</row>
    <row r="791" spans="1:23" ht="15.75" customHeight="1" x14ac:dyDescent="0.3">
      <c r="A791" s="380"/>
      <c r="B791" s="380"/>
      <c r="C791" s="380"/>
      <c r="D791" s="3"/>
      <c r="E791" s="380"/>
      <c r="F791" s="3"/>
      <c r="G791" s="380"/>
      <c r="H791" s="380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</row>
    <row r="792" spans="1:23" ht="15.75" customHeight="1" x14ac:dyDescent="0.3">
      <c r="A792" s="380"/>
      <c r="B792" s="380"/>
      <c r="C792" s="380"/>
      <c r="D792" s="3"/>
      <c r="E792" s="380"/>
      <c r="F792" s="3"/>
      <c r="G792" s="380"/>
      <c r="H792" s="380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</row>
    <row r="793" spans="1:23" ht="15.75" customHeight="1" x14ac:dyDescent="0.3">
      <c r="A793" s="380"/>
      <c r="B793" s="380"/>
      <c r="C793" s="380"/>
      <c r="D793" s="3"/>
      <c r="E793" s="380"/>
      <c r="F793" s="3"/>
      <c r="G793" s="380"/>
      <c r="H793" s="380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</row>
    <row r="794" spans="1:23" ht="15.75" customHeight="1" x14ac:dyDescent="0.3">
      <c r="A794" s="380"/>
      <c r="B794" s="380"/>
      <c r="C794" s="380"/>
      <c r="D794" s="3"/>
      <c r="E794" s="380"/>
      <c r="F794" s="3"/>
      <c r="G794" s="380"/>
      <c r="H794" s="380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</row>
    <row r="795" spans="1:23" ht="15.75" customHeight="1" x14ac:dyDescent="0.3">
      <c r="A795" s="380"/>
      <c r="B795" s="380"/>
      <c r="C795" s="380"/>
      <c r="D795" s="3"/>
      <c r="E795" s="380"/>
      <c r="F795" s="3"/>
      <c r="G795" s="380"/>
      <c r="H795" s="380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</row>
    <row r="796" spans="1:23" ht="15.75" customHeight="1" x14ac:dyDescent="0.3">
      <c r="A796" s="380"/>
      <c r="B796" s="380"/>
      <c r="C796" s="380"/>
      <c r="D796" s="3"/>
      <c r="E796" s="380"/>
      <c r="F796" s="3"/>
      <c r="G796" s="380"/>
      <c r="H796" s="380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</row>
    <row r="797" spans="1:23" ht="15.75" customHeight="1" x14ac:dyDescent="0.3">
      <c r="A797" s="380"/>
      <c r="B797" s="380"/>
      <c r="C797" s="380"/>
      <c r="D797" s="3"/>
      <c r="E797" s="380"/>
      <c r="F797" s="3"/>
      <c r="G797" s="380"/>
      <c r="H797" s="380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</row>
    <row r="798" spans="1:23" ht="15.75" customHeight="1" x14ac:dyDescent="0.3">
      <c r="A798" s="380"/>
      <c r="B798" s="380"/>
      <c r="C798" s="380"/>
      <c r="D798" s="3"/>
      <c r="E798" s="380"/>
      <c r="F798" s="3"/>
      <c r="G798" s="380"/>
      <c r="H798" s="380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</row>
    <row r="799" spans="1:23" ht="15.75" customHeight="1" x14ac:dyDescent="0.3">
      <c r="A799" s="380"/>
      <c r="B799" s="380"/>
      <c r="C799" s="380"/>
      <c r="D799" s="3"/>
      <c r="E799" s="380"/>
      <c r="F799" s="3"/>
      <c r="G799" s="380"/>
      <c r="H799" s="380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</row>
    <row r="800" spans="1:23" ht="15.75" customHeight="1" x14ac:dyDescent="0.3">
      <c r="A800" s="380"/>
      <c r="B800" s="380"/>
      <c r="C800" s="380"/>
      <c r="D800" s="3"/>
      <c r="E800" s="380"/>
      <c r="F800" s="3"/>
      <c r="G800" s="380"/>
      <c r="H800" s="380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</row>
    <row r="801" spans="1:23" ht="15.75" customHeight="1" x14ac:dyDescent="0.3">
      <c r="A801" s="380"/>
      <c r="B801" s="380"/>
      <c r="C801" s="380"/>
      <c r="D801" s="3"/>
      <c r="E801" s="380"/>
      <c r="F801" s="3"/>
      <c r="G801" s="380"/>
      <c r="H801" s="380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</row>
    <row r="802" spans="1:23" ht="15.75" customHeight="1" x14ac:dyDescent="0.3">
      <c r="A802" s="380"/>
      <c r="B802" s="380"/>
      <c r="C802" s="380"/>
      <c r="D802" s="3"/>
      <c r="E802" s="380"/>
      <c r="F802" s="3"/>
      <c r="G802" s="380"/>
      <c r="H802" s="380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</row>
    <row r="803" spans="1:23" ht="15.75" customHeight="1" x14ac:dyDescent="0.3">
      <c r="A803" s="380"/>
      <c r="B803" s="380"/>
      <c r="C803" s="380"/>
      <c r="D803" s="3"/>
      <c r="E803" s="380"/>
      <c r="F803" s="3"/>
      <c r="G803" s="380"/>
      <c r="H803" s="380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</row>
    <row r="804" spans="1:23" ht="15.75" customHeight="1" x14ac:dyDescent="0.3">
      <c r="A804" s="380"/>
      <c r="B804" s="380"/>
      <c r="C804" s="380"/>
      <c r="D804" s="3"/>
      <c r="E804" s="380"/>
      <c r="F804" s="3"/>
      <c r="G804" s="380"/>
      <c r="H804" s="380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</row>
    <row r="805" spans="1:23" ht="15.75" customHeight="1" x14ac:dyDescent="0.3">
      <c r="A805" s="380"/>
      <c r="B805" s="380"/>
      <c r="C805" s="380"/>
      <c r="D805" s="3"/>
      <c r="E805" s="380"/>
      <c r="F805" s="3"/>
      <c r="G805" s="380"/>
      <c r="H805" s="380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</row>
    <row r="806" spans="1:23" ht="15.75" customHeight="1" x14ac:dyDescent="0.3">
      <c r="A806" s="380"/>
      <c r="B806" s="380"/>
      <c r="C806" s="380"/>
      <c r="D806" s="3"/>
      <c r="E806" s="380"/>
      <c r="F806" s="3"/>
      <c r="G806" s="380"/>
      <c r="H806" s="380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</row>
    <row r="807" spans="1:23" ht="15.75" customHeight="1" x14ac:dyDescent="0.3">
      <c r="A807" s="380"/>
      <c r="B807" s="380"/>
      <c r="C807" s="380"/>
      <c r="D807" s="3"/>
      <c r="E807" s="380"/>
      <c r="F807" s="3"/>
      <c r="G807" s="380"/>
      <c r="H807" s="380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</row>
    <row r="808" spans="1:23" ht="15.75" customHeight="1" x14ac:dyDescent="0.3">
      <c r="A808" s="380"/>
      <c r="B808" s="380"/>
      <c r="C808" s="380"/>
      <c r="D808" s="3"/>
      <c r="E808" s="380"/>
      <c r="F808" s="3"/>
      <c r="G808" s="380"/>
      <c r="H808" s="380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</row>
    <row r="809" spans="1:23" ht="15.75" customHeight="1" x14ac:dyDescent="0.3">
      <c r="A809" s="380"/>
      <c r="B809" s="380"/>
      <c r="C809" s="380"/>
      <c r="D809" s="3"/>
      <c r="E809" s="380"/>
      <c r="F809" s="3"/>
      <c r="G809" s="380"/>
      <c r="H809" s="380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</row>
    <row r="810" spans="1:23" ht="15.75" customHeight="1" x14ac:dyDescent="0.3">
      <c r="A810" s="380"/>
      <c r="B810" s="380"/>
      <c r="C810" s="380"/>
      <c r="D810" s="3"/>
      <c r="E810" s="380"/>
      <c r="F810" s="3"/>
      <c r="G810" s="380"/>
      <c r="H810" s="380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</row>
    <row r="811" spans="1:23" ht="15.75" customHeight="1" x14ac:dyDescent="0.3">
      <c r="A811" s="380"/>
      <c r="B811" s="380"/>
      <c r="C811" s="380"/>
      <c r="D811" s="3"/>
      <c r="E811" s="380"/>
      <c r="F811" s="3"/>
      <c r="G811" s="380"/>
      <c r="H811" s="380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</row>
    <row r="812" spans="1:23" ht="15.75" customHeight="1" x14ac:dyDescent="0.3">
      <c r="A812" s="380"/>
      <c r="B812" s="380"/>
      <c r="C812" s="380"/>
      <c r="D812" s="3"/>
      <c r="E812" s="380"/>
      <c r="F812" s="3"/>
      <c r="G812" s="380"/>
      <c r="H812" s="380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</row>
    <row r="813" spans="1:23" ht="15.75" customHeight="1" x14ac:dyDescent="0.3">
      <c r="A813" s="380"/>
      <c r="B813" s="380"/>
      <c r="C813" s="380"/>
      <c r="D813" s="3"/>
      <c r="E813" s="380"/>
      <c r="F813" s="3"/>
      <c r="G813" s="380"/>
      <c r="H813" s="380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</row>
    <row r="814" spans="1:23" ht="15.75" customHeight="1" x14ac:dyDescent="0.3">
      <c r="A814" s="380"/>
      <c r="B814" s="380"/>
      <c r="C814" s="380"/>
      <c r="D814" s="3"/>
      <c r="E814" s="380"/>
      <c r="F814" s="3"/>
      <c r="G814" s="380"/>
      <c r="H814" s="380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</row>
    <row r="815" spans="1:23" ht="15.75" customHeight="1" x14ac:dyDescent="0.3">
      <c r="A815" s="380"/>
      <c r="B815" s="380"/>
      <c r="C815" s="380"/>
      <c r="D815" s="3"/>
      <c r="E815" s="380"/>
      <c r="F815" s="3"/>
      <c r="G815" s="380"/>
      <c r="H815" s="380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</row>
    <row r="816" spans="1:23" ht="15.75" customHeight="1" x14ac:dyDescent="0.3">
      <c r="A816" s="380"/>
      <c r="B816" s="380"/>
      <c r="C816" s="380"/>
      <c r="D816" s="3"/>
      <c r="E816" s="380"/>
      <c r="F816" s="3"/>
      <c r="G816" s="380"/>
      <c r="H816" s="380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</row>
    <row r="817" spans="1:23" ht="15.75" customHeight="1" x14ac:dyDescent="0.3">
      <c r="A817" s="380"/>
      <c r="B817" s="380"/>
      <c r="C817" s="380"/>
      <c r="D817" s="3"/>
      <c r="E817" s="380"/>
      <c r="F817" s="3"/>
      <c r="G817" s="380"/>
      <c r="H817" s="380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</row>
    <row r="818" spans="1:23" ht="15.75" customHeight="1" x14ac:dyDescent="0.3">
      <c r="A818" s="380"/>
      <c r="B818" s="380"/>
      <c r="C818" s="380"/>
      <c r="D818" s="3"/>
      <c r="E818" s="380"/>
      <c r="F818" s="3"/>
      <c r="G818" s="380"/>
      <c r="H818" s="380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</row>
    <row r="819" spans="1:23" ht="15.75" customHeight="1" x14ac:dyDescent="0.3">
      <c r="A819" s="380"/>
      <c r="B819" s="380"/>
      <c r="C819" s="380"/>
      <c r="D819" s="3"/>
      <c r="E819" s="380"/>
      <c r="F819" s="3"/>
      <c r="G819" s="380"/>
      <c r="H819" s="380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</row>
    <row r="820" spans="1:23" ht="15.75" customHeight="1" x14ac:dyDescent="0.3">
      <c r="A820" s="380"/>
      <c r="B820" s="380"/>
      <c r="C820" s="380"/>
      <c r="D820" s="3"/>
      <c r="E820" s="380"/>
      <c r="F820" s="3"/>
      <c r="G820" s="380"/>
      <c r="H820" s="380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</row>
    <row r="821" spans="1:23" ht="15.75" customHeight="1" x14ac:dyDescent="0.3">
      <c r="A821" s="380"/>
      <c r="B821" s="380"/>
      <c r="C821" s="380"/>
      <c r="D821" s="3"/>
      <c r="E821" s="380"/>
      <c r="F821" s="3"/>
      <c r="G821" s="380"/>
      <c r="H821" s="380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</row>
    <row r="822" spans="1:23" ht="15.75" customHeight="1" x14ac:dyDescent="0.3">
      <c r="A822" s="380"/>
      <c r="B822" s="380"/>
      <c r="C822" s="380"/>
      <c r="D822" s="3"/>
      <c r="E822" s="380"/>
      <c r="F822" s="3"/>
      <c r="G822" s="380"/>
      <c r="H822" s="380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</row>
    <row r="823" spans="1:23" ht="15.75" customHeight="1" x14ac:dyDescent="0.3">
      <c r="A823" s="380"/>
      <c r="B823" s="380"/>
      <c r="C823" s="380"/>
      <c r="D823" s="3"/>
      <c r="E823" s="380"/>
      <c r="F823" s="3"/>
      <c r="G823" s="380"/>
      <c r="H823" s="380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</row>
    <row r="824" spans="1:23" ht="15.75" customHeight="1" x14ac:dyDescent="0.3">
      <c r="A824" s="380"/>
      <c r="B824" s="380"/>
      <c r="C824" s="380"/>
      <c r="D824" s="3"/>
      <c r="E824" s="380"/>
      <c r="F824" s="3"/>
      <c r="G824" s="380"/>
      <c r="H824" s="380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</row>
    <row r="825" spans="1:23" ht="15.75" customHeight="1" x14ac:dyDescent="0.3">
      <c r="A825" s="380"/>
      <c r="B825" s="380"/>
      <c r="C825" s="380"/>
      <c r="D825" s="3"/>
      <c r="E825" s="380"/>
      <c r="F825" s="3"/>
      <c r="G825" s="380"/>
      <c r="H825" s="380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</row>
    <row r="826" spans="1:23" ht="15.75" customHeight="1" x14ac:dyDescent="0.3">
      <c r="A826" s="380"/>
      <c r="B826" s="380"/>
      <c r="C826" s="380"/>
      <c r="D826" s="3"/>
      <c r="E826" s="380"/>
      <c r="F826" s="3"/>
      <c r="G826" s="380"/>
      <c r="H826" s="380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</row>
    <row r="827" spans="1:23" ht="15.75" customHeight="1" x14ac:dyDescent="0.3">
      <c r="A827" s="380"/>
      <c r="B827" s="380"/>
      <c r="C827" s="380"/>
      <c r="D827" s="3"/>
      <c r="E827" s="380"/>
      <c r="F827" s="3"/>
      <c r="G827" s="380"/>
      <c r="H827" s="380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</row>
    <row r="828" spans="1:23" ht="15.75" customHeight="1" x14ac:dyDescent="0.3">
      <c r="A828" s="380"/>
      <c r="B828" s="380"/>
      <c r="C828" s="380"/>
      <c r="D828" s="3"/>
      <c r="E828" s="380"/>
      <c r="F828" s="3"/>
      <c r="G828" s="380"/>
      <c r="H828" s="380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</row>
    <row r="829" spans="1:23" ht="15.75" customHeight="1" x14ac:dyDescent="0.3">
      <c r="A829" s="380"/>
      <c r="B829" s="380"/>
      <c r="C829" s="380"/>
      <c r="D829" s="3"/>
      <c r="E829" s="380"/>
      <c r="F829" s="3"/>
      <c r="G829" s="380"/>
      <c r="H829" s="380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</row>
    <row r="830" spans="1:23" ht="15.75" customHeight="1" x14ac:dyDescent="0.3">
      <c r="A830" s="380"/>
      <c r="B830" s="380"/>
      <c r="C830" s="380"/>
      <c r="D830" s="3"/>
      <c r="E830" s="380"/>
      <c r="F830" s="3"/>
      <c r="G830" s="380"/>
      <c r="H830" s="380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</row>
    <row r="831" spans="1:23" ht="15.75" customHeight="1" x14ac:dyDescent="0.3">
      <c r="A831" s="380"/>
      <c r="B831" s="380"/>
      <c r="C831" s="380"/>
      <c r="D831" s="3"/>
      <c r="E831" s="380"/>
      <c r="F831" s="3"/>
      <c r="G831" s="380"/>
      <c r="H831" s="380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</row>
    <row r="832" spans="1:23" ht="15.75" customHeight="1" x14ac:dyDescent="0.3">
      <c r="A832" s="380"/>
      <c r="B832" s="380"/>
      <c r="C832" s="380"/>
      <c r="D832" s="3"/>
      <c r="E832" s="380"/>
      <c r="F832" s="3"/>
      <c r="G832" s="380"/>
      <c r="H832" s="380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</row>
    <row r="833" spans="1:23" ht="15.75" customHeight="1" x14ac:dyDescent="0.3">
      <c r="A833" s="380"/>
      <c r="B833" s="380"/>
      <c r="C833" s="380"/>
      <c r="D833" s="3"/>
      <c r="E833" s="380"/>
      <c r="F833" s="3"/>
      <c r="G833" s="380"/>
      <c r="H833" s="380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</row>
    <row r="834" spans="1:23" ht="15.75" customHeight="1" x14ac:dyDescent="0.3">
      <c r="A834" s="380"/>
      <c r="B834" s="380"/>
      <c r="C834" s="380"/>
      <c r="D834" s="3"/>
      <c r="E834" s="380"/>
      <c r="F834" s="3"/>
      <c r="G834" s="380"/>
      <c r="H834" s="380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</row>
    <row r="835" spans="1:23" ht="15.75" customHeight="1" x14ac:dyDescent="0.3">
      <c r="A835" s="380"/>
      <c r="B835" s="380"/>
      <c r="C835" s="380"/>
      <c r="D835" s="3"/>
      <c r="E835" s="380"/>
      <c r="F835" s="3"/>
      <c r="G835" s="380"/>
      <c r="H835" s="380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</row>
    <row r="836" spans="1:23" ht="15.75" customHeight="1" x14ac:dyDescent="0.3">
      <c r="A836" s="380"/>
      <c r="B836" s="380"/>
      <c r="C836" s="380"/>
      <c r="D836" s="3"/>
      <c r="E836" s="380"/>
      <c r="F836" s="3"/>
      <c r="G836" s="380"/>
      <c r="H836" s="380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</row>
    <row r="837" spans="1:23" ht="15.75" customHeight="1" x14ac:dyDescent="0.3">
      <c r="A837" s="380"/>
      <c r="B837" s="380"/>
      <c r="C837" s="380"/>
      <c r="D837" s="3"/>
      <c r="E837" s="380"/>
      <c r="F837" s="3"/>
      <c r="G837" s="380"/>
      <c r="H837" s="380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</row>
    <row r="838" spans="1:23" ht="15.75" customHeight="1" x14ac:dyDescent="0.3">
      <c r="A838" s="380"/>
      <c r="B838" s="380"/>
      <c r="C838" s="380"/>
      <c r="D838" s="3"/>
      <c r="E838" s="380"/>
      <c r="F838" s="3"/>
      <c r="G838" s="380"/>
      <c r="H838" s="380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</row>
    <row r="839" spans="1:23" ht="15.75" customHeight="1" x14ac:dyDescent="0.3">
      <c r="A839" s="380"/>
      <c r="B839" s="380"/>
      <c r="C839" s="380"/>
      <c r="D839" s="3"/>
      <c r="E839" s="380"/>
      <c r="F839" s="3"/>
      <c r="G839" s="380"/>
      <c r="H839" s="380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</row>
    <row r="840" spans="1:23" ht="15.75" customHeight="1" x14ac:dyDescent="0.3">
      <c r="A840" s="380"/>
      <c r="B840" s="380"/>
      <c r="C840" s="380"/>
      <c r="D840" s="3"/>
      <c r="E840" s="380"/>
      <c r="F840" s="3"/>
      <c r="G840" s="380"/>
      <c r="H840" s="380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</row>
    <row r="841" spans="1:23" ht="15.75" customHeight="1" x14ac:dyDescent="0.3">
      <c r="A841" s="380"/>
      <c r="B841" s="380"/>
      <c r="C841" s="380"/>
      <c r="D841" s="3"/>
      <c r="E841" s="380"/>
      <c r="F841" s="3"/>
      <c r="G841" s="380"/>
      <c r="H841" s="380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</row>
    <row r="842" spans="1:23" ht="15.75" customHeight="1" x14ac:dyDescent="0.3">
      <c r="A842" s="380"/>
      <c r="B842" s="380"/>
      <c r="C842" s="380"/>
      <c r="D842" s="3"/>
      <c r="E842" s="380"/>
      <c r="F842" s="3"/>
      <c r="G842" s="380"/>
      <c r="H842" s="380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</row>
    <row r="843" spans="1:23" ht="15.75" customHeight="1" x14ac:dyDescent="0.3">
      <c r="A843" s="380"/>
      <c r="B843" s="380"/>
      <c r="C843" s="380"/>
      <c r="D843" s="3"/>
      <c r="E843" s="380"/>
      <c r="F843" s="3"/>
      <c r="G843" s="380"/>
      <c r="H843" s="380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</row>
    <row r="844" spans="1:23" ht="15.75" customHeight="1" x14ac:dyDescent="0.3">
      <c r="A844" s="380"/>
      <c r="B844" s="380"/>
      <c r="C844" s="380"/>
      <c r="D844" s="3"/>
      <c r="E844" s="380"/>
      <c r="F844" s="3"/>
      <c r="G844" s="380"/>
      <c r="H844" s="380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</row>
    <row r="845" spans="1:23" ht="15.75" customHeight="1" x14ac:dyDescent="0.3">
      <c r="A845" s="380"/>
      <c r="B845" s="380"/>
      <c r="C845" s="380"/>
      <c r="D845" s="3"/>
      <c r="E845" s="380"/>
      <c r="F845" s="3"/>
      <c r="G845" s="380"/>
      <c r="H845" s="380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</row>
    <row r="846" spans="1:23" ht="15.75" customHeight="1" x14ac:dyDescent="0.3">
      <c r="A846" s="380"/>
      <c r="B846" s="380"/>
      <c r="C846" s="380"/>
      <c r="D846" s="3"/>
      <c r="E846" s="380"/>
      <c r="F846" s="3"/>
      <c r="G846" s="380"/>
      <c r="H846" s="380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</row>
    <row r="847" spans="1:23" ht="15.75" customHeight="1" x14ac:dyDescent="0.3">
      <c r="A847" s="380"/>
      <c r="B847" s="380"/>
      <c r="C847" s="380"/>
      <c r="D847" s="3"/>
      <c r="E847" s="380"/>
      <c r="F847" s="3"/>
      <c r="G847" s="380"/>
      <c r="H847" s="380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</row>
    <row r="848" spans="1:23" ht="15.75" customHeight="1" x14ac:dyDescent="0.3">
      <c r="A848" s="380"/>
      <c r="B848" s="380"/>
      <c r="C848" s="380"/>
      <c r="D848" s="3"/>
      <c r="E848" s="380"/>
      <c r="F848" s="3"/>
      <c r="G848" s="380"/>
      <c r="H848" s="380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</row>
    <row r="849" spans="1:23" ht="15.75" customHeight="1" x14ac:dyDescent="0.3">
      <c r="A849" s="380"/>
      <c r="B849" s="380"/>
      <c r="C849" s="380"/>
      <c r="D849" s="3"/>
      <c r="E849" s="380"/>
      <c r="F849" s="3"/>
      <c r="G849" s="380"/>
      <c r="H849" s="380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</row>
    <row r="850" spans="1:23" ht="15.75" customHeight="1" x14ac:dyDescent="0.3">
      <c r="A850" s="380"/>
      <c r="B850" s="380"/>
      <c r="C850" s="380"/>
      <c r="D850" s="3"/>
      <c r="E850" s="380"/>
      <c r="F850" s="3"/>
      <c r="G850" s="380"/>
      <c r="H850" s="380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</row>
    <row r="851" spans="1:23" ht="15.75" customHeight="1" x14ac:dyDescent="0.3">
      <c r="A851" s="380"/>
      <c r="B851" s="380"/>
      <c r="C851" s="380"/>
      <c r="D851" s="3"/>
      <c r="E851" s="380"/>
      <c r="F851" s="3"/>
      <c r="G851" s="380"/>
      <c r="H851" s="380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</row>
    <row r="852" spans="1:23" ht="15.75" customHeight="1" x14ac:dyDescent="0.3">
      <c r="A852" s="380"/>
      <c r="B852" s="380"/>
      <c r="C852" s="380"/>
      <c r="D852" s="3"/>
      <c r="E852" s="380"/>
      <c r="F852" s="3"/>
      <c r="G852" s="380"/>
      <c r="H852" s="380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</row>
    <row r="853" spans="1:23" ht="15.75" customHeight="1" x14ac:dyDescent="0.3">
      <c r="A853" s="380"/>
      <c r="B853" s="380"/>
      <c r="C853" s="380"/>
      <c r="D853" s="3"/>
      <c r="E853" s="380"/>
      <c r="F853" s="3"/>
      <c r="G853" s="380"/>
      <c r="H853" s="380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</row>
    <row r="854" spans="1:23" ht="15.75" customHeight="1" x14ac:dyDescent="0.3">
      <c r="A854" s="380"/>
      <c r="B854" s="380"/>
      <c r="C854" s="380"/>
      <c r="D854" s="3"/>
      <c r="E854" s="380"/>
      <c r="F854" s="3"/>
      <c r="G854" s="380"/>
      <c r="H854" s="380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</row>
    <row r="855" spans="1:23" ht="15.75" customHeight="1" x14ac:dyDescent="0.3">
      <c r="A855" s="380"/>
      <c r="B855" s="380"/>
      <c r="C855" s="380"/>
      <c r="D855" s="3"/>
      <c r="E855" s="380"/>
      <c r="F855" s="3"/>
      <c r="G855" s="380"/>
      <c r="H855" s="380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</row>
    <row r="856" spans="1:23" ht="15.75" customHeight="1" x14ac:dyDescent="0.3">
      <c r="A856" s="380"/>
      <c r="B856" s="380"/>
      <c r="C856" s="380"/>
      <c r="D856" s="3"/>
      <c r="E856" s="380"/>
      <c r="F856" s="3"/>
      <c r="G856" s="380"/>
      <c r="H856" s="380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</row>
    <row r="857" spans="1:23" ht="15.75" customHeight="1" x14ac:dyDescent="0.3">
      <c r="A857" s="380"/>
      <c r="B857" s="380"/>
      <c r="C857" s="380"/>
      <c r="D857" s="3"/>
      <c r="E857" s="380"/>
      <c r="F857" s="3"/>
      <c r="G857" s="380"/>
      <c r="H857" s="380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</row>
    <row r="858" spans="1:23" ht="15.75" customHeight="1" x14ac:dyDescent="0.3">
      <c r="A858" s="380"/>
      <c r="B858" s="380"/>
      <c r="C858" s="380"/>
      <c r="D858" s="3"/>
      <c r="E858" s="380"/>
      <c r="F858" s="3"/>
      <c r="G858" s="380"/>
      <c r="H858" s="380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</row>
    <row r="859" spans="1:23" ht="15.75" customHeight="1" x14ac:dyDescent="0.3">
      <c r="A859" s="380"/>
      <c r="B859" s="380"/>
      <c r="C859" s="380"/>
      <c r="D859" s="3"/>
      <c r="E859" s="380"/>
      <c r="F859" s="3"/>
      <c r="G859" s="380"/>
      <c r="H859" s="380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</row>
    <row r="860" spans="1:23" ht="15.75" customHeight="1" x14ac:dyDescent="0.3">
      <c r="A860" s="380"/>
      <c r="B860" s="380"/>
      <c r="C860" s="380"/>
      <c r="D860" s="3"/>
      <c r="E860" s="380"/>
      <c r="F860" s="3"/>
      <c r="G860" s="380"/>
      <c r="H860" s="380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</row>
    <row r="861" spans="1:23" ht="15.75" customHeight="1" x14ac:dyDescent="0.3">
      <c r="A861" s="380"/>
      <c r="B861" s="380"/>
      <c r="C861" s="380"/>
      <c r="D861" s="3"/>
      <c r="E861" s="380"/>
      <c r="F861" s="3"/>
      <c r="G861" s="380"/>
      <c r="H861" s="380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</row>
    <row r="862" spans="1:23" ht="15.75" customHeight="1" x14ac:dyDescent="0.3">
      <c r="A862" s="380"/>
      <c r="B862" s="380"/>
      <c r="C862" s="380"/>
      <c r="D862" s="3"/>
      <c r="E862" s="380"/>
      <c r="F862" s="3"/>
      <c r="G862" s="380"/>
      <c r="H862" s="380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</row>
    <row r="863" spans="1:23" ht="15.75" customHeight="1" x14ac:dyDescent="0.3">
      <c r="A863" s="380"/>
      <c r="B863" s="380"/>
      <c r="C863" s="380"/>
      <c r="D863" s="3"/>
      <c r="E863" s="380"/>
      <c r="F863" s="3"/>
      <c r="G863" s="380"/>
      <c r="H863" s="380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</row>
    <row r="864" spans="1:23" ht="15.75" customHeight="1" x14ac:dyDescent="0.3">
      <c r="A864" s="380"/>
      <c r="B864" s="380"/>
      <c r="C864" s="380"/>
      <c r="D864" s="3"/>
      <c r="E864" s="380"/>
      <c r="F864" s="3"/>
      <c r="G864" s="380"/>
      <c r="H864" s="380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</row>
    <row r="865" spans="1:23" ht="15.75" customHeight="1" x14ac:dyDescent="0.3">
      <c r="A865" s="380"/>
      <c r="B865" s="380"/>
      <c r="C865" s="380"/>
      <c r="D865" s="3"/>
      <c r="E865" s="380"/>
      <c r="F865" s="3"/>
      <c r="G865" s="380"/>
      <c r="H865" s="380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</row>
    <row r="866" spans="1:23" ht="15.75" customHeight="1" x14ac:dyDescent="0.3">
      <c r="A866" s="380"/>
      <c r="B866" s="380"/>
      <c r="C866" s="380"/>
      <c r="D866" s="3"/>
      <c r="E866" s="380"/>
      <c r="F866" s="3"/>
      <c r="G866" s="380"/>
      <c r="H866" s="380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</row>
    <row r="867" spans="1:23" ht="15.75" customHeight="1" x14ac:dyDescent="0.3">
      <c r="A867" s="380"/>
      <c r="B867" s="380"/>
      <c r="C867" s="380"/>
      <c r="D867" s="3"/>
      <c r="E867" s="380"/>
      <c r="F867" s="3"/>
      <c r="G867" s="380"/>
      <c r="H867" s="380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</row>
    <row r="868" spans="1:23" ht="15.75" customHeight="1" x14ac:dyDescent="0.3">
      <c r="A868" s="380"/>
      <c r="B868" s="380"/>
      <c r="C868" s="380"/>
      <c r="D868" s="3"/>
      <c r="E868" s="380"/>
      <c r="F868" s="3"/>
      <c r="G868" s="380"/>
      <c r="H868" s="380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</row>
    <row r="869" spans="1:23" ht="15.75" customHeight="1" x14ac:dyDescent="0.3">
      <c r="A869" s="380"/>
      <c r="B869" s="380"/>
      <c r="C869" s="380"/>
      <c r="D869" s="3"/>
      <c r="E869" s="380"/>
      <c r="F869" s="3"/>
      <c r="G869" s="380"/>
      <c r="H869" s="380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</row>
    <row r="870" spans="1:23" ht="15.75" customHeight="1" x14ac:dyDescent="0.3">
      <c r="A870" s="380"/>
      <c r="B870" s="380"/>
      <c r="C870" s="380"/>
      <c r="D870" s="3"/>
      <c r="E870" s="380"/>
      <c r="F870" s="3"/>
      <c r="G870" s="380"/>
      <c r="H870" s="380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</row>
    <row r="871" spans="1:23" ht="15.75" customHeight="1" x14ac:dyDescent="0.3">
      <c r="A871" s="380"/>
      <c r="B871" s="380"/>
      <c r="C871" s="380"/>
      <c r="D871" s="3"/>
      <c r="E871" s="380"/>
      <c r="F871" s="3"/>
      <c r="G871" s="380"/>
      <c r="H871" s="380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</row>
    <row r="872" spans="1:23" ht="15.75" customHeight="1" x14ac:dyDescent="0.3">
      <c r="A872" s="380"/>
      <c r="B872" s="380"/>
      <c r="C872" s="380"/>
      <c r="D872" s="3"/>
      <c r="E872" s="380"/>
      <c r="F872" s="3"/>
      <c r="G872" s="380"/>
      <c r="H872" s="380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</row>
    <row r="873" spans="1:23" ht="15.75" customHeight="1" x14ac:dyDescent="0.3">
      <c r="A873" s="380"/>
      <c r="B873" s="380"/>
      <c r="C873" s="380"/>
      <c r="D873" s="3"/>
      <c r="E873" s="380"/>
      <c r="F873" s="3"/>
      <c r="G873" s="380"/>
      <c r="H873" s="380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</row>
    <row r="874" spans="1:23" ht="15.75" customHeight="1" x14ac:dyDescent="0.3">
      <c r="A874" s="380"/>
      <c r="B874" s="380"/>
      <c r="C874" s="380"/>
      <c r="D874" s="3"/>
      <c r="E874" s="380"/>
      <c r="F874" s="3"/>
      <c r="G874" s="380"/>
      <c r="H874" s="380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</row>
    <row r="875" spans="1:23" ht="15.75" customHeight="1" x14ac:dyDescent="0.3">
      <c r="A875" s="380"/>
      <c r="B875" s="380"/>
      <c r="C875" s="380"/>
      <c r="D875" s="3"/>
      <c r="E875" s="380"/>
      <c r="F875" s="3"/>
      <c r="G875" s="380"/>
      <c r="H875" s="380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</row>
    <row r="876" spans="1:23" ht="15.75" customHeight="1" x14ac:dyDescent="0.3">
      <c r="A876" s="380"/>
      <c r="B876" s="380"/>
      <c r="C876" s="380"/>
      <c r="D876" s="3"/>
      <c r="E876" s="380"/>
      <c r="F876" s="3"/>
      <c r="G876" s="380"/>
      <c r="H876" s="380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</row>
    <row r="877" spans="1:23" ht="15.75" customHeight="1" x14ac:dyDescent="0.3">
      <c r="A877" s="380"/>
      <c r="B877" s="380"/>
      <c r="C877" s="380"/>
      <c r="D877" s="3"/>
      <c r="E877" s="380"/>
      <c r="F877" s="3"/>
      <c r="G877" s="380"/>
      <c r="H877" s="380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</row>
    <row r="878" spans="1:23" ht="15.75" customHeight="1" x14ac:dyDescent="0.3">
      <c r="A878" s="380"/>
      <c r="B878" s="380"/>
      <c r="C878" s="380"/>
      <c r="D878" s="3"/>
      <c r="E878" s="380"/>
      <c r="F878" s="3"/>
      <c r="G878" s="380"/>
      <c r="H878" s="380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</row>
    <row r="879" spans="1:23" ht="15.75" customHeight="1" x14ac:dyDescent="0.3">
      <c r="A879" s="380"/>
      <c r="B879" s="380"/>
      <c r="C879" s="380"/>
      <c r="D879" s="3"/>
      <c r="E879" s="380"/>
      <c r="F879" s="3"/>
      <c r="G879" s="380"/>
      <c r="H879" s="380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</row>
    <row r="880" spans="1:23" ht="15.75" customHeight="1" x14ac:dyDescent="0.3">
      <c r="A880" s="380"/>
      <c r="B880" s="380"/>
      <c r="C880" s="380"/>
      <c r="D880" s="3"/>
      <c r="E880" s="380"/>
      <c r="F880" s="3"/>
      <c r="G880" s="380"/>
      <c r="H880" s="380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</row>
    <row r="881" spans="1:23" ht="15.75" customHeight="1" x14ac:dyDescent="0.3">
      <c r="A881" s="380"/>
      <c r="B881" s="380"/>
      <c r="C881" s="380"/>
      <c r="D881" s="3"/>
      <c r="E881" s="380"/>
      <c r="F881" s="3"/>
      <c r="G881" s="380"/>
      <c r="H881" s="380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</row>
    <row r="882" spans="1:23" ht="15.75" customHeight="1" x14ac:dyDescent="0.3">
      <c r="A882" s="380"/>
      <c r="B882" s="380"/>
      <c r="C882" s="380"/>
      <c r="D882" s="3"/>
      <c r="E882" s="380"/>
      <c r="F882" s="3"/>
      <c r="G882" s="380"/>
      <c r="H882" s="380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</row>
    <row r="883" spans="1:23" ht="15.75" customHeight="1" x14ac:dyDescent="0.3">
      <c r="A883" s="380"/>
      <c r="B883" s="380"/>
      <c r="C883" s="380"/>
      <c r="D883" s="3"/>
      <c r="E883" s="380"/>
      <c r="F883" s="3"/>
      <c r="G883" s="380"/>
      <c r="H883" s="380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</row>
    <row r="884" spans="1:23" ht="15.75" customHeight="1" x14ac:dyDescent="0.3">
      <c r="A884" s="380"/>
      <c r="B884" s="380"/>
      <c r="C884" s="380"/>
      <c r="D884" s="3"/>
      <c r="E884" s="380"/>
      <c r="F884" s="3"/>
      <c r="G884" s="380"/>
      <c r="H884" s="380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</row>
    <row r="885" spans="1:23" ht="15.75" customHeight="1" x14ac:dyDescent="0.3">
      <c r="A885" s="380"/>
      <c r="B885" s="380"/>
      <c r="C885" s="380"/>
      <c r="D885" s="3"/>
      <c r="E885" s="380"/>
      <c r="F885" s="3"/>
      <c r="G885" s="380"/>
      <c r="H885" s="380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</row>
    <row r="886" spans="1:23" ht="15.75" customHeight="1" x14ac:dyDescent="0.3">
      <c r="A886" s="380"/>
      <c r="B886" s="380"/>
      <c r="C886" s="380"/>
      <c r="D886" s="3"/>
      <c r="E886" s="380"/>
      <c r="F886" s="3"/>
      <c r="G886" s="380"/>
      <c r="H886" s="380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</row>
    <row r="887" spans="1:23" ht="15.75" customHeight="1" x14ac:dyDescent="0.3">
      <c r="A887" s="380"/>
      <c r="B887" s="380"/>
      <c r="C887" s="380"/>
      <c r="D887" s="3"/>
      <c r="E887" s="380"/>
      <c r="F887" s="3"/>
      <c r="G887" s="380"/>
      <c r="H887" s="380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</row>
    <row r="888" spans="1:23" ht="15.75" customHeight="1" x14ac:dyDescent="0.3">
      <c r="A888" s="380"/>
      <c r="B888" s="380"/>
      <c r="C888" s="380"/>
      <c r="D888" s="3"/>
      <c r="E888" s="380"/>
      <c r="F888" s="3"/>
      <c r="G888" s="380"/>
      <c r="H888" s="380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</row>
    <row r="889" spans="1:23" ht="15.75" customHeight="1" x14ac:dyDescent="0.3">
      <c r="A889" s="380"/>
      <c r="B889" s="380"/>
      <c r="C889" s="380"/>
      <c r="D889" s="3"/>
      <c r="E889" s="380"/>
      <c r="F889" s="3"/>
      <c r="G889" s="380"/>
      <c r="H889" s="380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</row>
    <row r="890" spans="1:23" ht="15.75" customHeight="1" x14ac:dyDescent="0.3">
      <c r="A890" s="380"/>
      <c r="B890" s="380"/>
      <c r="C890" s="380"/>
      <c r="D890" s="3"/>
      <c r="E890" s="380"/>
      <c r="F890" s="3"/>
      <c r="G890" s="380"/>
      <c r="H890" s="380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</row>
    <row r="891" spans="1:23" ht="15.75" customHeight="1" x14ac:dyDescent="0.3">
      <c r="A891" s="380"/>
      <c r="B891" s="380"/>
      <c r="C891" s="380"/>
      <c r="D891" s="3"/>
      <c r="E891" s="380"/>
      <c r="F891" s="3"/>
      <c r="G891" s="380"/>
      <c r="H891" s="380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</row>
    <row r="892" spans="1:23" ht="15.75" customHeight="1" x14ac:dyDescent="0.3">
      <c r="A892" s="380"/>
      <c r="B892" s="380"/>
      <c r="C892" s="380"/>
      <c r="D892" s="3"/>
      <c r="E892" s="380"/>
      <c r="F892" s="3"/>
      <c r="G892" s="380"/>
      <c r="H892" s="380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</row>
    <row r="893" spans="1:23" ht="15.75" customHeight="1" x14ac:dyDescent="0.3">
      <c r="A893" s="380"/>
      <c r="B893" s="380"/>
      <c r="C893" s="380"/>
      <c r="D893" s="3"/>
      <c r="E893" s="380"/>
      <c r="F893" s="3"/>
      <c r="G893" s="380"/>
      <c r="H893" s="380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</row>
    <row r="894" spans="1:23" ht="15.75" customHeight="1" x14ac:dyDescent="0.3">
      <c r="A894" s="380"/>
      <c r="B894" s="380"/>
      <c r="C894" s="380"/>
      <c r="D894" s="3"/>
      <c r="E894" s="380"/>
      <c r="F894" s="3"/>
      <c r="G894" s="380"/>
      <c r="H894" s="380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</row>
    <row r="895" spans="1:23" ht="15.75" customHeight="1" x14ac:dyDescent="0.3">
      <c r="A895" s="380"/>
      <c r="B895" s="380"/>
      <c r="C895" s="380"/>
      <c r="D895" s="3"/>
      <c r="E895" s="380"/>
      <c r="F895" s="3"/>
      <c r="G895" s="380"/>
      <c r="H895" s="380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</row>
    <row r="896" spans="1:23" ht="15.75" customHeight="1" x14ac:dyDescent="0.3">
      <c r="A896" s="380"/>
      <c r="B896" s="380"/>
      <c r="C896" s="380"/>
      <c r="D896" s="3"/>
      <c r="E896" s="380"/>
      <c r="F896" s="3"/>
      <c r="G896" s="380"/>
      <c r="H896" s="380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</row>
    <row r="897" spans="1:23" ht="15.75" customHeight="1" x14ac:dyDescent="0.3">
      <c r="A897" s="380"/>
      <c r="B897" s="380"/>
      <c r="C897" s="380"/>
      <c r="D897" s="3"/>
      <c r="E897" s="380"/>
      <c r="F897" s="3"/>
      <c r="G897" s="380"/>
      <c r="H897" s="380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</row>
    <row r="898" spans="1:23" ht="15.75" customHeight="1" x14ac:dyDescent="0.3">
      <c r="A898" s="380"/>
      <c r="B898" s="380"/>
      <c r="C898" s="380"/>
      <c r="D898" s="3"/>
      <c r="E898" s="380"/>
      <c r="F898" s="3"/>
      <c r="G898" s="380"/>
      <c r="H898" s="380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</row>
    <row r="899" spans="1:23" ht="15.75" customHeight="1" x14ac:dyDescent="0.3">
      <c r="A899" s="380"/>
      <c r="B899" s="380"/>
      <c r="C899" s="380"/>
      <c r="D899" s="3"/>
      <c r="E899" s="380"/>
      <c r="F899" s="3"/>
      <c r="G899" s="380"/>
      <c r="H899" s="380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</row>
    <row r="900" spans="1:23" ht="15.75" customHeight="1" x14ac:dyDescent="0.3">
      <c r="A900" s="380"/>
      <c r="B900" s="380"/>
      <c r="C900" s="380"/>
      <c r="D900" s="3"/>
      <c r="E900" s="380"/>
      <c r="F900" s="3"/>
      <c r="G900" s="380"/>
      <c r="H900" s="380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</row>
    <row r="901" spans="1:23" ht="15.75" customHeight="1" x14ac:dyDescent="0.3">
      <c r="A901" s="380"/>
      <c r="B901" s="380"/>
      <c r="C901" s="380"/>
      <c r="D901" s="3"/>
      <c r="E901" s="380"/>
      <c r="F901" s="3"/>
      <c r="G901" s="380"/>
      <c r="H901" s="380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</row>
    <row r="902" spans="1:23" ht="15.75" customHeight="1" x14ac:dyDescent="0.3">
      <c r="A902" s="380"/>
      <c r="B902" s="380"/>
      <c r="C902" s="380"/>
      <c r="D902" s="3"/>
      <c r="E902" s="380"/>
      <c r="F902" s="3"/>
      <c r="G902" s="380"/>
      <c r="H902" s="380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</row>
    <row r="903" spans="1:23" ht="15.75" customHeight="1" x14ac:dyDescent="0.3">
      <c r="A903" s="380"/>
      <c r="B903" s="380"/>
      <c r="C903" s="380"/>
      <c r="D903" s="3"/>
      <c r="E903" s="380"/>
      <c r="F903" s="3"/>
      <c r="G903" s="380"/>
      <c r="H903" s="380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</row>
    <row r="904" spans="1:23" ht="15.75" customHeight="1" x14ac:dyDescent="0.3">
      <c r="A904" s="380"/>
      <c r="B904" s="380"/>
      <c r="C904" s="380"/>
      <c r="D904" s="3"/>
      <c r="E904" s="380"/>
      <c r="F904" s="3"/>
      <c r="G904" s="380"/>
      <c r="H904" s="380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</row>
    <row r="905" spans="1:23" ht="15.75" customHeight="1" x14ac:dyDescent="0.3">
      <c r="A905" s="380"/>
      <c r="B905" s="380"/>
      <c r="C905" s="380"/>
      <c r="D905" s="3"/>
      <c r="E905" s="380"/>
      <c r="F905" s="3"/>
      <c r="G905" s="380"/>
      <c r="H905" s="380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</row>
    <row r="906" spans="1:23" ht="15.75" customHeight="1" x14ac:dyDescent="0.3">
      <c r="A906" s="380"/>
      <c r="B906" s="380"/>
      <c r="C906" s="380"/>
      <c r="D906" s="3"/>
      <c r="E906" s="380"/>
      <c r="F906" s="3"/>
      <c r="G906" s="380"/>
      <c r="H906" s="380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</row>
    <row r="907" spans="1:23" ht="15.75" customHeight="1" x14ac:dyDescent="0.3">
      <c r="A907" s="380"/>
      <c r="B907" s="380"/>
      <c r="C907" s="380"/>
      <c r="D907" s="3"/>
      <c r="E907" s="380"/>
      <c r="F907" s="3"/>
      <c r="G907" s="380"/>
      <c r="H907" s="380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</row>
    <row r="908" spans="1:23" ht="15.75" customHeight="1" x14ac:dyDescent="0.3">
      <c r="A908" s="380"/>
      <c r="B908" s="380"/>
      <c r="C908" s="380"/>
      <c r="D908" s="3"/>
      <c r="E908" s="380"/>
      <c r="F908" s="3"/>
      <c r="G908" s="380"/>
      <c r="H908" s="380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</row>
    <row r="909" spans="1:23" ht="15.75" customHeight="1" x14ac:dyDescent="0.3">
      <c r="A909" s="380"/>
      <c r="B909" s="380"/>
      <c r="C909" s="380"/>
      <c r="D909" s="3"/>
      <c r="E909" s="380"/>
      <c r="F909" s="3"/>
      <c r="G909" s="380"/>
      <c r="H909" s="380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</row>
    <row r="910" spans="1:23" ht="15.75" customHeight="1" x14ac:dyDescent="0.3">
      <c r="A910" s="380"/>
      <c r="B910" s="380"/>
      <c r="C910" s="380"/>
      <c r="D910" s="3"/>
      <c r="E910" s="380"/>
      <c r="F910" s="3"/>
      <c r="G910" s="380"/>
      <c r="H910" s="380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</row>
    <row r="911" spans="1:23" ht="15.75" customHeight="1" x14ac:dyDescent="0.3">
      <c r="A911" s="380"/>
      <c r="B911" s="380"/>
      <c r="C911" s="380"/>
      <c r="D911" s="3"/>
      <c r="E911" s="380"/>
      <c r="F911" s="3"/>
      <c r="G911" s="380"/>
      <c r="H911" s="380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</row>
    <row r="912" spans="1:23" ht="15.75" customHeight="1" x14ac:dyDescent="0.3">
      <c r="A912" s="380"/>
      <c r="B912" s="380"/>
      <c r="C912" s="380"/>
      <c r="D912" s="3"/>
      <c r="E912" s="380"/>
      <c r="F912" s="3"/>
      <c r="G912" s="380"/>
      <c r="H912" s="380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</row>
    <row r="913" spans="1:23" ht="15.75" customHeight="1" x14ac:dyDescent="0.3">
      <c r="A913" s="380"/>
      <c r="B913" s="380"/>
      <c r="C913" s="380"/>
      <c r="D913" s="3"/>
      <c r="E913" s="380"/>
      <c r="F913" s="3"/>
      <c r="G913" s="380"/>
      <c r="H913" s="380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</row>
    <row r="914" spans="1:23" ht="15.75" customHeight="1" x14ac:dyDescent="0.3">
      <c r="A914" s="380"/>
      <c r="B914" s="380"/>
      <c r="C914" s="380"/>
      <c r="D914" s="3"/>
      <c r="E914" s="380"/>
      <c r="F914" s="3"/>
      <c r="G914" s="380"/>
      <c r="H914" s="380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</row>
    <row r="915" spans="1:23" ht="15.75" customHeight="1" x14ac:dyDescent="0.3">
      <c r="A915" s="380"/>
      <c r="B915" s="380"/>
      <c r="C915" s="380"/>
      <c r="D915" s="3"/>
      <c r="E915" s="380"/>
      <c r="F915" s="3"/>
      <c r="G915" s="380"/>
      <c r="H915" s="380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</row>
    <row r="916" spans="1:23" ht="15.75" customHeight="1" x14ac:dyDescent="0.3">
      <c r="A916" s="380"/>
      <c r="B916" s="380"/>
      <c r="C916" s="380"/>
      <c r="D916" s="3"/>
      <c r="E916" s="380"/>
      <c r="F916" s="3"/>
      <c r="G916" s="380"/>
      <c r="H916" s="380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</row>
    <row r="917" spans="1:23" ht="15.75" customHeight="1" x14ac:dyDescent="0.3">
      <c r="A917" s="380"/>
      <c r="B917" s="380"/>
      <c r="C917" s="380"/>
      <c r="D917" s="3"/>
      <c r="E917" s="380"/>
      <c r="F917" s="3"/>
      <c r="G917" s="380"/>
      <c r="H917" s="380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</row>
    <row r="918" spans="1:23" ht="15.75" customHeight="1" x14ac:dyDescent="0.3">
      <c r="A918" s="380"/>
      <c r="B918" s="380"/>
      <c r="C918" s="380"/>
      <c r="D918" s="3"/>
      <c r="E918" s="380"/>
      <c r="F918" s="3"/>
      <c r="G918" s="380"/>
      <c r="H918" s="380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</row>
    <row r="919" spans="1:23" ht="15.75" customHeight="1" x14ac:dyDescent="0.3">
      <c r="A919" s="380"/>
      <c r="B919" s="380"/>
      <c r="C919" s="380"/>
      <c r="D919" s="3"/>
      <c r="E919" s="380"/>
      <c r="F919" s="3"/>
      <c r="G919" s="380"/>
      <c r="H919" s="380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</row>
    <row r="920" spans="1:23" ht="15.75" customHeight="1" x14ac:dyDescent="0.3">
      <c r="A920" s="380"/>
      <c r="B920" s="380"/>
      <c r="C920" s="380"/>
      <c r="D920" s="3"/>
      <c r="E920" s="380"/>
      <c r="F920" s="3"/>
      <c r="G920" s="380"/>
      <c r="H920" s="380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</row>
    <row r="921" spans="1:23" ht="15.75" customHeight="1" x14ac:dyDescent="0.3">
      <c r="A921" s="380"/>
      <c r="B921" s="380"/>
      <c r="C921" s="380"/>
      <c r="D921" s="3"/>
      <c r="E921" s="380"/>
      <c r="F921" s="3"/>
      <c r="G921" s="380"/>
      <c r="H921" s="380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</row>
    <row r="922" spans="1:23" ht="15.75" customHeight="1" x14ac:dyDescent="0.3">
      <c r="A922" s="380"/>
      <c r="B922" s="380"/>
      <c r="C922" s="380"/>
      <c r="D922" s="3"/>
      <c r="E922" s="380"/>
      <c r="F922" s="3"/>
      <c r="G922" s="380"/>
      <c r="H922" s="380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</row>
    <row r="923" spans="1:23" ht="15.75" customHeight="1" x14ac:dyDescent="0.3">
      <c r="A923" s="380"/>
      <c r="B923" s="380"/>
      <c r="C923" s="380"/>
      <c r="D923" s="3"/>
      <c r="E923" s="380"/>
      <c r="F923" s="3"/>
      <c r="G923" s="380"/>
      <c r="H923" s="380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</row>
    <row r="924" spans="1:23" ht="15.75" customHeight="1" x14ac:dyDescent="0.3">
      <c r="A924" s="380"/>
      <c r="B924" s="380"/>
      <c r="C924" s="380"/>
      <c r="D924" s="3"/>
      <c r="E924" s="380"/>
      <c r="F924" s="3"/>
      <c r="G924" s="380"/>
      <c r="H924" s="380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</row>
    <row r="925" spans="1:23" ht="15.75" customHeight="1" x14ac:dyDescent="0.3">
      <c r="A925" s="380"/>
      <c r="B925" s="380"/>
      <c r="C925" s="380"/>
      <c r="D925" s="3"/>
      <c r="E925" s="380"/>
      <c r="F925" s="3"/>
      <c r="G925" s="380"/>
      <c r="H925" s="380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</row>
    <row r="926" spans="1:23" ht="15.75" customHeight="1" x14ac:dyDescent="0.3">
      <c r="A926" s="380"/>
      <c r="B926" s="380"/>
      <c r="C926" s="380"/>
      <c r="D926" s="3"/>
      <c r="E926" s="380"/>
      <c r="F926" s="3"/>
      <c r="G926" s="380"/>
      <c r="H926" s="380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</row>
    <row r="927" spans="1:23" ht="15.75" customHeight="1" x14ac:dyDescent="0.3">
      <c r="A927" s="380"/>
      <c r="B927" s="380"/>
      <c r="C927" s="380"/>
      <c r="D927" s="3"/>
      <c r="E927" s="380"/>
      <c r="F927" s="3"/>
      <c r="G927" s="380"/>
      <c r="H927" s="380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</row>
    <row r="928" spans="1:23" ht="15.75" customHeight="1" x14ac:dyDescent="0.3">
      <c r="A928" s="380"/>
      <c r="B928" s="380"/>
      <c r="C928" s="380"/>
      <c r="D928" s="3"/>
      <c r="E928" s="380"/>
      <c r="F928" s="3"/>
      <c r="G928" s="380"/>
      <c r="H928" s="380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</row>
    <row r="929" spans="1:23" ht="15.75" customHeight="1" x14ac:dyDescent="0.3">
      <c r="A929" s="380"/>
      <c r="B929" s="380"/>
      <c r="C929" s="380"/>
      <c r="D929" s="3"/>
      <c r="E929" s="380"/>
      <c r="F929" s="3"/>
      <c r="G929" s="380"/>
      <c r="H929" s="380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</row>
    <row r="930" spans="1:23" ht="15.75" customHeight="1" x14ac:dyDescent="0.3">
      <c r="A930" s="380"/>
      <c r="B930" s="380"/>
      <c r="C930" s="380"/>
      <c r="D930" s="3"/>
      <c r="E930" s="380"/>
      <c r="F930" s="3"/>
      <c r="G930" s="380"/>
      <c r="H930" s="380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</row>
    <row r="931" spans="1:23" ht="15.75" customHeight="1" x14ac:dyDescent="0.3">
      <c r="A931" s="380"/>
      <c r="B931" s="380"/>
      <c r="C931" s="380"/>
      <c r="D931" s="3"/>
      <c r="E931" s="380"/>
      <c r="F931" s="3"/>
      <c r="G931" s="380"/>
      <c r="H931" s="380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</row>
    <row r="932" spans="1:23" ht="15.75" customHeight="1" x14ac:dyDescent="0.3">
      <c r="A932" s="380"/>
      <c r="B932" s="380"/>
      <c r="C932" s="380"/>
      <c r="D932" s="3"/>
      <c r="E932" s="380"/>
      <c r="F932" s="3"/>
      <c r="G932" s="380"/>
      <c r="H932" s="380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</row>
    <row r="933" spans="1:23" ht="15.75" customHeight="1" x14ac:dyDescent="0.3">
      <c r="A933" s="380"/>
      <c r="B933" s="380"/>
      <c r="C933" s="380"/>
      <c r="D933" s="3"/>
      <c r="E933" s="380"/>
      <c r="F933" s="3"/>
      <c r="G933" s="380"/>
      <c r="H933" s="380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</row>
    <row r="934" spans="1:23" ht="15.75" customHeight="1" x14ac:dyDescent="0.3">
      <c r="A934" s="380"/>
      <c r="B934" s="380"/>
      <c r="C934" s="380"/>
      <c r="D934" s="3"/>
      <c r="E934" s="380"/>
      <c r="F934" s="3"/>
      <c r="G934" s="380"/>
      <c r="H934" s="380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</row>
    <row r="935" spans="1:23" ht="15.75" customHeight="1" x14ac:dyDescent="0.3">
      <c r="A935" s="380"/>
      <c r="B935" s="380"/>
      <c r="C935" s="380"/>
      <c r="D935" s="3"/>
      <c r="E935" s="380"/>
      <c r="F935" s="3"/>
      <c r="G935" s="380"/>
      <c r="H935" s="380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</row>
    <row r="936" spans="1:23" ht="15.75" customHeight="1" x14ac:dyDescent="0.3">
      <c r="A936" s="380"/>
      <c r="B936" s="380"/>
      <c r="C936" s="380"/>
      <c r="D936" s="3"/>
      <c r="E936" s="380"/>
      <c r="F936" s="3"/>
      <c r="G936" s="380"/>
      <c r="H936" s="380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</row>
    <row r="937" spans="1:23" ht="15.75" customHeight="1" x14ac:dyDescent="0.3">
      <c r="A937" s="380"/>
      <c r="B937" s="380"/>
      <c r="C937" s="380"/>
      <c r="D937" s="3"/>
      <c r="E937" s="380"/>
      <c r="F937" s="3"/>
      <c r="G937" s="380"/>
      <c r="H937" s="380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</row>
    <row r="938" spans="1:23" ht="15.75" customHeight="1" x14ac:dyDescent="0.3">
      <c r="A938" s="380"/>
      <c r="B938" s="380"/>
      <c r="C938" s="380"/>
      <c r="D938" s="3"/>
      <c r="E938" s="380"/>
      <c r="F938" s="3"/>
      <c r="G938" s="380"/>
      <c r="H938" s="380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</row>
    <row r="939" spans="1:23" ht="15.75" customHeight="1" x14ac:dyDescent="0.3">
      <c r="A939" s="380"/>
      <c r="B939" s="380"/>
      <c r="C939" s="380"/>
      <c r="D939" s="3"/>
      <c r="E939" s="380"/>
      <c r="F939" s="3"/>
      <c r="G939" s="380"/>
      <c r="H939" s="380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</row>
    <row r="940" spans="1:23" ht="15.75" customHeight="1" x14ac:dyDescent="0.3">
      <c r="A940" s="380"/>
      <c r="B940" s="380"/>
      <c r="C940" s="380"/>
      <c r="D940" s="3"/>
      <c r="E940" s="380"/>
      <c r="F940" s="3"/>
      <c r="G940" s="380"/>
      <c r="H940" s="380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</row>
    <row r="941" spans="1:23" ht="15.75" customHeight="1" x14ac:dyDescent="0.3">
      <c r="A941" s="380"/>
      <c r="B941" s="380"/>
      <c r="C941" s="380"/>
      <c r="D941" s="3"/>
      <c r="E941" s="380"/>
      <c r="F941" s="3"/>
      <c r="G941" s="380"/>
      <c r="H941" s="380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</row>
    <row r="942" spans="1:23" ht="15.75" customHeight="1" x14ac:dyDescent="0.3">
      <c r="A942" s="380"/>
      <c r="B942" s="380"/>
      <c r="C942" s="380"/>
      <c r="D942" s="3"/>
      <c r="E942" s="380"/>
      <c r="F942" s="3"/>
      <c r="G942" s="380"/>
      <c r="H942" s="380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</row>
    <row r="943" spans="1:23" ht="15.75" customHeight="1" x14ac:dyDescent="0.3">
      <c r="A943" s="380"/>
      <c r="B943" s="380"/>
      <c r="C943" s="380"/>
      <c r="D943" s="3"/>
      <c r="E943" s="380"/>
      <c r="F943" s="3"/>
      <c r="G943" s="380"/>
      <c r="H943" s="380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</row>
    <row r="944" spans="1:23" ht="15.75" customHeight="1" x14ac:dyDescent="0.3">
      <c r="A944" s="380"/>
      <c r="B944" s="380"/>
      <c r="C944" s="380"/>
      <c r="D944" s="3"/>
      <c r="E944" s="380"/>
      <c r="F944" s="3"/>
      <c r="G944" s="380"/>
      <c r="H944" s="380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</row>
    <row r="945" spans="1:23" ht="15.75" customHeight="1" x14ac:dyDescent="0.3">
      <c r="A945" s="380"/>
      <c r="B945" s="380"/>
      <c r="C945" s="380"/>
      <c r="D945" s="3"/>
      <c r="E945" s="380"/>
      <c r="F945" s="3"/>
      <c r="G945" s="380"/>
      <c r="H945" s="380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</row>
    <row r="946" spans="1:23" ht="15.75" customHeight="1" x14ac:dyDescent="0.3">
      <c r="A946" s="380"/>
      <c r="B946" s="380"/>
      <c r="C946" s="380"/>
      <c r="D946" s="3"/>
      <c r="E946" s="380"/>
      <c r="F946" s="3"/>
      <c r="G946" s="380"/>
      <c r="H946" s="380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</row>
    <row r="947" spans="1:23" ht="15.75" customHeight="1" x14ac:dyDescent="0.3">
      <c r="A947" s="380"/>
      <c r="B947" s="380"/>
      <c r="C947" s="380"/>
      <c r="D947" s="3"/>
      <c r="E947" s="380"/>
      <c r="F947" s="3"/>
      <c r="G947" s="380"/>
      <c r="H947" s="380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</row>
    <row r="948" spans="1:23" ht="15.75" customHeight="1" x14ac:dyDescent="0.3">
      <c r="A948" s="380"/>
      <c r="B948" s="380"/>
      <c r="C948" s="380"/>
      <c r="D948" s="3"/>
      <c r="E948" s="380"/>
      <c r="F948" s="3"/>
      <c r="G948" s="380"/>
      <c r="H948" s="380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</row>
    <row r="949" spans="1:23" ht="15.75" customHeight="1" x14ac:dyDescent="0.3">
      <c r="A949" s="380"/>
      <c r="B949" s="380"/>
      <c r="C949" s="380"/>
      <c r="D949" s="3"/>
      <c r="E949" s="380"/>
      <c r="F949" s="3"/>
      <c r="G949" s="380"/>
      <c r="H949" s="380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</row>
    <row r="950" spans="1:23" ht="15.75" customHeight="1" x14ac:dyDescent="0.3">
      <c r="A950" s="380"/>
      <c r="B950" s="380"/>
      <c r="C950" s="380"/>
      <c r="D950" s="3"/>
      <c r="E950" s="380"/>
      <c r="F950" s="3"/>
      <c r="G950" s="380"/>
      <c r="H950" s="380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</row>
    <row r="951" spans="1:23" ht="15.75" customHeight="1" x14ac:dyDescent="0.3">
      <c r="A951" s="380"/>
      <c r="B951" s="380"/>
      <c r="C951" s="380"/>
      <c r="D951" s="3"/>
      <c r="E951" s="380"/>
      <c r="F951" s="3"/>
      <c r="G951" s="380"/>
      <c r="H951" s="380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</row>
    <row r="952" spans="1:23" ht="15.75" customHeight="1" x14ac:dyDescent="0.3">
      <c r="A952" s="380"/>
      <c r="B952" s="380"/>
      <c r="C952" s="380"/>
      <c r="D952" s="3"/>
      <c r="E952" s="380"/>
      <c r="F952" s="3"/>
      <c r="G952" s="380"/>
      <c r="H952" s="380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</row>
    <row r="953" spans="1:23" ht="15.75" customHeight="1" x14ac:dyDescent="0.3">
      <c r="A953" s="380"/>
      <c r="B953" s="380"/>
      <c r="C953" s="380"/>
      <c r="D953" s="3"/>
      <c r="E953" s="380"/>
      <c r="F953" s="3"/>
      <c r="G953" s="380"/>
      <c r="H953" s="380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</row>
    <row r="954" spans="1:23" ht="15.75" customHeight="1" x14ac:dyDescent="0.3">
      <c r="A954" s="380"/>
      <c r="B954" s="380"/>
      <c r="C954" s="380"/>
      <c r="D954" s="3"/>
      <c r="E954" s="380"/>
      <c r="F954" s="3"/>
      <c r="G954" s="380"/>
      <c r="H954" s="380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</row>
    <row r="955" spans="1:23" ht="15.75" customHeight="1" x14ac:dyDescent="0.3">
      <c r="A955" s="380"/>
      <c r="B955" s="380"/>
      <c r="C955" s="380"/>
      <c r="D955" s="3"/>
      <c r="E955" s="380"/>
      <c r="F955" s="3"/>
      <c r="G955" s="380"/>
      <c r="H955" s="380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</row>
    <row r="956" spans="1:23" ht="15.75" customHeight="1" x14ac:dyDescent="0.3">
      <c r="A956" s="380"/>
      <c r="B956" s="380"/>
      <c r="C956" s="380"/>
      <c r="D956" s="3"/>
      <c r="E956" s="380"/>
      <c r="F956" s="3"/>
      <c r="G956" s="380"/>
      <c r="H956" s="380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</row>
    <row r="957" spans="1:23" ht="15.75" customHeight="1" x14ac:dyDescent="0.3">
      <c r="A957" s="380"/>
      <c r="B957" s="380"/>
      <c r="C957" s="380"/>
      <c r="D957" s="3"/>
      <c r="E957" s="380"/>
      <c r="F957" s="3"/>
      <c r="G957" s="380"/>
      <c r="H957" s="380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</row>
    <row r="958" spans="1:23" ht="15.75" customHeight="1" x14ac:dyDescent="0.3">
      <c r="A958" s="380"/>
      <c r="B958" s="380"/>
      <c r="C958" s="380"/>
      <c r="D958" s="3"/>
      <c r="E958" s="380"/>
      <c r="F958" s="3"/>
      <c r="G958" s="380"/>
      <c r="H958" s="380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</row>
    <row r="959" spans="1:23" ht="15.75" customHeight="1" x14ac:dyDescent="0.3">
      <c r="A959" s="380"/>
      <c r="B959" s="380"/>
      <c r="C959" s="380"/>
      <c r="D959" s="3"/>
      <c r="E959" s="380"/>
      <c r="F959" s="3"/>
      <c r="G959" s="380"/>
      <c r="H959" s="380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</row>
    <row r="960" spans="1:23" ht="15.75" customHeight="1" x14ac:dyDescent="0.3">
      <c r="A960" s="380"/>
      <c r="B960" s="380"/>
      <c r="C960" s="380"/>
      <c r="D960" s="3"/>
      <c r="E960" s="380"/>
      <c r="F960" s="3"/>
      <c r="G960" s="380"/>
      <c r="H960" s="380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</row>
    <row r="961" spans="1:23" ht="15.75" customHeight="1" x14ac:dyDescent="0.3">
      <c r="A961" s="380"/>
      <c r="B961" s="380"/>
      <c r="C961" s="380"/>
      <c r="D961" s="3"/>
      <c r="E961" s="380"/>
      <c r="F961" s="3"/>
      <c r="G961" s="380"/>
      <c r="H961" s="380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</row>
    <row r="962" spans="1:23" ht="15.75" customHeight="1" x14ac:dyDescent="0.3">
      <c r="A962" s="380"/>
      <c r="B962" s="380"/>
      <c r="C962" s="380"/>
      <c r="D962" s="3"/>
      <c r="E962" s="380"/>
      <c r="F962" s="3"/>
      <c r="G962" s="380"/>
      <c r="H962" s="380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</row>
    <row r="963" spans="1:23" ht="15.75" customHeight="1" x14ac:dyDescent="0.3">
      <c r="A963" s="380"/>
      <c r="B963" s="380"/>
      <c r="C963" s="380"/>
      <c r="D963" s="3"/>
      <c r="E963" s="380"/>
      <c r="F963" s="3"/>
      <c r="G963" s="380"/>
      <c r="H963" s="380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</row>
    <row r="964" spans="1:23" ht="15.75" customHeight="1" x14ac:dyDescent="0.3">
      <c r="A964" s="380"/>
      <c r="B964" s="380"/>
      <c r="C964" s="380"/>
      <c r="D964" s="3"/>
      <c r="E964" s="380"/>
      <c r="F964" s="3"/>
      <c r="G964" s="380"/>
      <c r="H964" s="380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</row>
    <row r="965" spans="1:23" ht="15.75" customHeight="1" x14ac:dyDescent="0.3">
      <c r="A965" s="380"/>
      <c r="B965" s="380"/>
      <c r="C965" s="380"/>
      <c r="D965" s="3"/>
      <c r="E965" s="380"/>
      <c r="F965" s="3"/>
      <c r="G965" s="380"/>
      <c r="H965" s="380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</row>
    <row r="966" spans="1:23" ht="15.75" customHeight="1" x14ac:dyDescent="0.3">
      <c r="A966" s="380"/>
      <c r="B966" s="380"/>
      <c r="C966" s="380"/>
      <c r="D966" s="3"/>
      <c r="E966" s="380"/>
      <c r="F966" s="3"/>
      <c r="G966" s="380"/>
      <c r="H966" s="380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</row>
    <row r="967" spans="1:23" ht="15.75" customHeight="1" x14ac:dyDescent="0.3">
      <c r="A967" s="380"/>
      <c r="B967" s="380"/>
      <c r="C967" s="380"/>
      <c r="D967" s="3"/>
      <c r="E967" s="380"/>
      <c r="F967" s="3"/>
      <c r="G967" s="380"/>
      <c r="H967" s="380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</row>
    <row r="968" spans="1:23" ht="15.75" customHeight="1" x14ac:dyDescent="0.3">
      <c r="A968" s="380"/>
      <c r="B968" s="380"/>
      <c r="C968" s="380"/>
      <c r="D968" s="3"/>
      <c r="E968" s="380"/>
      <c r="F968" s="3"/>
      <c r="G968" s="380"/>
      <c r="H968" s="380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</row>
    <row r="969" spans="1:23" ht="15.75" customHeight="1" x14ac:dyDescent="0.3">
      <c r="A969" s="380"/>
      <c r="B969" s="380"/>
      <c r="C969" s="380"/>
      <c r="D969" s="3"/>
      <c r="E969" s="380"/>
      <c r="F969" s="3"/>
      <c r="G969" s="380"/>
      <c r="H969" s="380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</row>
    <row r="970" spans="1:23" ht="15.75" customHeight="1" x14ac:dyDescent="0.3">
      <c r="A970" s="380"/>
      <c r="B970" s="380"/>
      <c r="C970" s="380"/>
      <c r="D970" s="3"/>
      <c r="E970" s="380"/>
      <c r="F970" s="3"/>
      <c r="G970" s="380"/>
      <c r="H970" s="380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</row>
    <row r="971" spans="1:23" ht="15.75" customHeight="1" x14ac:dyDescent="0.3">
      <c r="A971" s="380"/>
      <c r="B971" s="380"/>
      <c r="C971" s="380"/>
      <c r="D971" s="3"/>
      <c r="E971" s="380"/>
      <c r="F971" s="3"/>
      <c r="G971" s="380"/>
      <c r="H971" s="380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</row>
    <row r="972" spans="1:23" ht="15.75" customHeight="1" x14ac:dyDescent="0.3">
      <c r="A972" s="380"/>
      <c r="B972" s="380"/>
      <c r="C972" s="380"/>
      <c r="D972" s="3"/>
      <c r="E972" s="380"/>
      <c r="F972" s="3"/>
      <c r="G972" s="380"/>
      <c r="H972" s="380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</row>
    <row r="973" spans="1:23" ht="15.75" customHeight="1" x14ac:dyDescent="0.3">
      <c r="A973" s="380"/>
      <c r="B973" s="380"/>
      <c r="C973" s="380"/>
      <c r="D973" s="3"/>
      <c r="E973" s="380"/>
      <c r="F973" s="3"/>
      <c r="G973" s="380"/>
      <c r="H973" s="380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</row>
    <row r="974" spans="1:23" ht="15.75" customHeight="1" x14ac:dyDescent="0.3">
      <c r="A974" s="380"/>
      <c r="B974" s="380"/>
      <c r="C974" s="380"/>
      <c r="D974" s="3"/>
      <c r="E974" s="380"/>
      <c r="F974" s="3"/>
      <c r="G974" s="380"/>
      <c r="H974" s="380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</row>
    <row r="975" spans="1:23" ht="15.75" customHeight="1" x14ac:dyDescent="0.3">
      <c r="A975" s="380"/>
      <c r="B975" s="380"/>
      <c r="C975" s="380"/>
      <c r="D975" s="3"/>
      <c r="E975" s="380"/>
      <c r="F975" s="3"/>
      <c r="G975" s="380"/>
      <c r="H975" s="380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</row>
    <row r="976" spans="1:23" ht="15.75" customHeight="1" x14ac:dyDescent="0.3">
      <c r="A976" s="380"/>
      <c r="B976" s="380"/>
      <c r="C976" s="380"/>
      <c r="D976" s="3"/>
      <c r="E976" s="380"/>
      <c r="F976" s="3"/>
      <c r="G976" s="380"/>
      <c r="H976" s="380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</row>
    <row r="977" spans="1:23" ht="15.75" customHeight="1" x14ac:dyDescent="0.3">
      <c r="A977" s="380"/>
      <c r="B977" s="380"/>
      <c r="C977" s="380"/>
      <c r="D977" s="3"/>
      <c r="E977" s="380"/>
      <c r="F977" s="3"/>
      <c r="G977" s="380"/>
      <c r="H977" s="380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</row>
    <row r="978" spans="1:23" ht="15.75" customHeight="1" x14ac:dyDescent="0.3">
      <c r="A978" s="380"/>
      <c r="B978" s="380"/>
      <c r="C978" s="380"/>
      <c r="D978" s="3"/>
      <c r="E978" s="380"/>
      <c r="F978" s="3"/>
      <c r="G978" s="380"/>
      <c r="H978" s="380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</row>
    <row r="979" spans="1:23" ht="15.75" customHeight="1" x14ac:dyDescent="0.3">
      <c r="A979" s="380"/>
      <c r="B979" s="380"/>
      <c r="C979" s="380"/>
      <c r="D979" s="3"/>
      <c r="E979" s="380"/>
      <c r="F979" s="3"/>
      <c r="G979" s="380"/>
      <c r="H979" s="380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</row>
    <row r="980" spans="1:23" ht="15.75" customHeight="1" x14ac:dyDescent="0.3">
      <c r="A980" s="380"/>
      <c r="B980" s="380"/>
      <c r="C980" s="380"/>
      <c r="D980" s="3"/>
      <c r="E980" s="380"/>
      <c r="F980" s="3"/>
      <c r="G980" s="380"/>
      <c r="H980" s="380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</row>
    <row r="981" spans="1:23" ht="15.75" customHeight="1" x14ac:dyDescent="0.3">
      <c r="A981" s="380"/>
      <c r="B981" s="380"/>
      <c r="C981" s="380"/>
      <c r="D981" s="3"/>
      <c r="E981" s="380"/>
      <c r="F981" s="3"/>
      <c r="G981" s="380"/>
      <c r="H981" s="380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</row>
    <row r="982" spans="1:23" ht="15.75" customHeight="1" x14ac:dyDescent="0.3">
      <c r="A982" s="380"/>
      <c r="B982" s="380"/>
      <c r="C982" s="380"/>
      <c r="D982" s="3"/>
      <c r="E982" s="380"/>
      <c r="F982" s="3"/>
      <c r="G982" s="380"/>
      <c r="H982" s="380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</row>
    <row r="983" spans="1:23" ht="15.75" customHeight="1" x14ac:dyDescent="0.3">
      <c r="A983" s="380"/>
      <c r="B983" s="380"/>
      <c r="C983" s="380"/>
      <c r="D983" s="3"/>
      <c r="E983" s="380"/>
      <c r="F983" s="3"/>
      <c r="G983" s="380"/>
      <c r="H983" s="380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</row>
    <row r="984" spans="1:23" ht="15.75" customHeight="1" x14ac:dyDescent="0.3">
      <c r="A984" s="380"/>
      <c r="B984" s="380"/>
      <c r="C984" s="380"/>
      <c r="D984" s="3"/>
      <c r="E984" s="380"/>
      <c r="F984" s="3"/>
      <c r="G984" s="380"/>
      <c r="H984" s="380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</row>
    <row r="985" spans="1:23" ht="15.75" customHeight="1" x14ac:dyDescent="0.3">
      <c r="A985" s="380"/>
      <c r="B985" s="380"/>
      <c r="C985" s="380"/>
      <c r="D985" s="3"/>
      <c r="E985" s="380"/>
      <c r="F985" s="3"/>
      <c r="G985" s="380"/>
      <c r="H985" s="380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</row>
    <row r="986" spans="1:23" ht="15.75" customHeight="1" x14ac:dyDescent="0.3">
      <c r="A986" s="380"/>
      <c r="B986" s="380"/>
      <c r="C986" s="380"/>
      <c r="D986" s="3"/>
      <c r="E986" s="380"/>
      <c r="F986" s="3"/>
      <c r="G986" s="380"/>
      <c r="H986" s="380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</row>
    <row r="987" spans="1:23" ht="15.75" customHeight="1" x14ac:dyDescent="0.3">
      <c r="A987" s="380"/>
      <c r="B987" s="380"/>
      <c r="C987" s="380"/>
      <c r="D987" s="3"/>
      <c r="E987" s="380"/>
      <c r="F987" s="3"/>
      <c r="G987" s="380"/>
      <c r="H987" s="380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</row>
    <row r="988" spans="1:23" ht="15.75" customHeight="1" x14ac:dyDescent="0.3">
      <c r="A988" s="380"/>
      <c r="B988" s="380"/>
      <c r="C988" s="380"/>
      <c r="D988" s="3"/>
      <c r="E988" s="380"/>
      <c r="F988" s="3"/>
      <c r="G988" s="380"/>
      <c r="H988" s="380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</row>
    <row r="989" spans="1:23" ht="15.75" customHeight="1" x14ac:dyDescent="0.3">
      <c r="A989" s="380"/>
      <c r="B989" s="380"/>
      <c r="C989" s="380"/>
      <c r="D989" s="3"/>
      <c r="E989" s="380"/>
      <c r="F989" s="3"/>
      <c r="G989" s="380"/>
      <c r="H989" s="380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</row>
    <row r="990" spans="1:23" ht="15.75" customHeight="1" x14ac:dyDescent="0.3">
      <c r="A990" s="380"/>
      <c r="B990" s="380"/>
      <c r="C990" s="380"/>
      <c r="D990" s="3"/>
      <c r="E990" s="380"/>
      <c r="F990" s="3"/>
      <c r="G990" s="380"/>
      <c r="H990" s="380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</row>
    <row r="991" spans="1:23" ht="15.75" customHeight="1" x14ac:dyDescent="0.3">
      <c r="A991" s="380"/>
      <c r="B991" s="380"/>
      <c r="C991" s="380"/>
      <c r="D991" s="3"/>
      <c r="E991" s="380"/>
      <c r="F991" s="3"/>
      <c r="G991" s="380"/>
      <c r="H991" s="380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</row>
    <row r="992" spans="1:23" ht="15.75" customHeight="1" x14ac:dyDescent="0.3">
      <c r="A992" s="380"/>
      <c r="B992" s="380"/>
      <c r="C992" s="380"/>
      <c r="D992" s="3"/>
      <c r="E992" s="380"/>
      <c r="F992" s="3"/>
      <c r="G992" s="380"/>
      <c r="H992" s="380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</row>
    <row r="993" spans="1:23" ht="15.75" customHeight="1" x14ac:dyDescent="0.3">
      <c r="A993" s="380"/>
      <c r="B993" s="380"/>
      <c r="C993" s="380"/>
      <c r="D993" s="3"/>
      <c r="E993" s="380"/>
      <c r="F993" s="3"/>
      <c r="G993" s="380"/>
      <c r="H993" s="380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</row>
    <row r="994" spans="1:23" ht="15.75" customHeight="1" x14ac:dyDescent="0.3">
      <c r="A994" s="380"/>
      <c r="B994" s="380"/>
      <c r="C994" s="380"/>
      <c r="D994" s="3"/>
      <c r="E994" s="380"/>
      <c r="F994" s="3"/>
      <c r="G994" s="380"/>
      <c r="H994" s="380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</row>
    <row r="995" spans="1:23" ht="15.75" customHeight="1" x14ac:dyDescent="0.3">
      <c r="A995" s="380"/>
      <c r="B995" s="380"/>
      <c r="C995" s="380"/>
      <c r="D995" s="3"/>
      <c r="E995" s="380"/>
      <c r="F995" s="3"/>
      <c r="G995" s="380"/>
      <c r="H995" s="380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</row>
    <row r="996" spans="1:23" ht="15.75" customHeight="1" x14ac:dyDescent="0.3">
      <c r="A996" s="380"/>
      <c r="B996" s="380"/>
      <c r="C996" s="380"/>
      <c r="D996" s="3"/>
      <c r="E996" s="380"/>
      <c r="F996" s="3"/>
      <c r="G996" s="380"/>
      <c r="H996" s="380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</row>
    <row r="997" spans="1:23" ht="15.75" customHeight="1" x14ac:dyDescent="0.3">
      <c r="A997" s="380"/>
      <c r="B997" s="380"/>
      <c r="C997" s="380"/>
      <c r="D997" s="3"/>
      <c r="E997" s="380"/>
      <c r="F997" s="3"/>
      <c r="G997" s="380"/>
      <c r="H997" s="380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</row>
    <row r="998" spans="1:23" ht="15.75" customHeight="1" x14ac:dyDescent="0.3">
      <c r="A998" s="380"/>
      <c r="B998" s="380"/>
      <c r="C998" s="380"/>
      <c r="D998" s="3"/>
      <c r="E998" s="380"/>
      <c r="F998" s="3"/>
      <c r="G998" s="380"/>
      <c r="H998" s="380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</row>
    <row r="999" spans="1:23" ht="15.75" customHeight="1" x14ac:dyDescent="0.3">
      <c r="A999" s="380"/>
      <c r="B999" s="380"/>
      <c r="C999" s="380"/>
      <c r="D999" s="3"/>
      <c r="E999" s="380"/>
      <c r="F999" s="3"/>
      <c r="G999" s="380"/>
      <c r="H999" s="380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</row>
    <row r="1000" spans="1:23" ht="15.75" customHeight="1" x14ac:dyDescent="0.3">
      <c r="A1000" s="380"/>
      <c r="B1000" s="380"/>
      <c r="C1000" s="380"/>
      <c r="D1000" s="3"/>
      <c r="E1000" s="380"/>
      <c r="F1000" s="3"/>
      <c r="G1000" s="380"/>
      <c r="H1000" s="380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</row>
    <row r="1001" spans="1:23" ht="15.75" customHeight="1" x14ac:dyDescent="0.3">
      <c r="A1001" s="380"/>
      <c r="B1001" s="380"/>
      <c r="C1001" s="380"/>
      <c r="D1001" s="3"/>
      <c r="E1001" s="380"/>
      <c r="F1001" s="3"/>
      <c r="G1001" s="380"/>
      <c r="H1001" s="380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</row>
    <row r="1002" spans="1:23" ht="15.75" customHeight="1" x14ac:dyDescent="0.3">
      <c r="A1002" s="380"/>
      <c r="B1002" s="380"/>
      <c r="C1002" s="380"/>
      <c r="D1002" s="3"/>
      <c r="E1002" s="380"/>
      <c r="F1002" s="3"/>
      <c r="G1002" s="380"/>
      <c r="H1002" s="380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</row>
    <row r="1003" spans="1:23" ht="15.75" customHeight="1" x14ac:dyDescent="0.3">
      <c r="A1003" s="380"/>
      <c r="B1003" s="380"/>
      <c r="C1003" s="380"/>
      <c r="D1003" s="3"/>
      <c r="E1003" s="380"/>
      <c r="F1003" s="3"/>
      <c r="G1003" s="380"/>
      <c r="H1003" s="380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</row>
    <row r="1004" spans="1:23" ht="15.75" customHeight="1" x14ac:dyDescent="0.3">
      <c r="A1004" s="380"/>
      <c r="B1004" s="380"/>
      <c r="C1004" s="380"/>
      <c r="D1004" s="3"/>
      <c r="E1004" s="380"/>
      <c r="F1004" s="3"/>
      <c r="G1004" s="380"/>
      <c r="H1004" s="380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</row>
    <row r="1005" spans="1:23" ht="15.75" customHeight="1" x14ac:dyDescent="0.3">
      <c r="A1005" s="380"/>
      <c r="B1005" s="380"/>
      <c r="C1005" s="380"/>
      <c r="D1005" s="3"/>
      <c r="E1005" s="380"/>
      <c r="F1005" s="3"/>
      <c r="G1005" s="380"/>
      <c r="H1005" s="380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</row>
    <row r="1006" spans="1:23" ht="15.75" customHeight="1" x14ac:dyDescent="0.3">
      <c r="A1006" s="380"/>
      <c r="B1006" s="380"/>
      <c r="C1006" s="380"/>
      <c r="D1006" s="3"/>
      <c r="E1006" s="380"/>
      <c r="F1006" s="3"/>
      <c r="G1006" s="380"/>
      <c r="H1006" s="380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</row>
    <row r="1007" spans="1:23" ht="15.75" customHeight="1" x14ac:dyDescent="0.3">
      <c r="A1007" s="380"/>
      <c r="B1007" s="380"/>
      <c r="C1007" s="380"/>
      <c r="D1007" s="3"/>
      <c r="E1007" s="380"/>
      <c r="F1007" s="3"/>
      <c r="G1007" s="380"/>
      <c r="H1007" s="380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</row>
    <row r="1008" spans="1:23" ht="15.75" customHeight="1" x14ac:dyDescent="0.3">
      <c r="A1008" s="380"/>
      <c r="B1008" s="380"/>
      <c r="C1008" s="380"/>
      <c r="D1008" s="3"/>
      <c r="E1008" s="380"/>
      <c r="F1008" s="3"/>
      <c r="G1008" s="380"/>
      <c r="H1008" s="380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</row>
    <row r="1009" spans="1:23" ht="15.75" customHeight="1" x14ac:dyDescent="0.3">
      <c r="A1009" s="380"/>
      <c r="B1009" s="380"/>
      <c r="C1009" s="380"/>
      <c r="D1009" s="3"/>
      <c r="E1009" s="380"/>
      <c r="F1009" s="3"/>
      <c r="G1009" s="380"/>
      <c r="H1009" s="380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</row>
    <row r="1010" spans="1:23" ht="15.75" customHeight="1" x14ac:dyDescent="0.3">
      <c r="A1010" s="380"/>
      <c r="B1010" s="380"/>
      <c r="C1010" s="380"/>
      <c r="D1010" s="3"/>
      <c r="E1010" s="380"/>
      <c r="F1010" s="3"/>
      <c r="G1010" s="380"/>
      <c r="H1010" s="380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</row>
    <row r="1011" spans="1:23" ht="15.75" customHeight="1" x14ac:dyDescent="0.3">
      <c r="A1011" s="380"/>
      <c r="B1011" s="380"/>
      <c r="C1011" s="380"/>
      <c r="D1011" s="3"/>
      <c r="E1011" s="380"/>
      <c r="F1011" s="3"/>
      <c r="G1011" s="380"/>
      <c r="H1011" s="380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</row>
    <row r="1012" spans="1:23" ht="15.75" customHeight="1" x14ac:dyDescent="0.3">
      <c r="A1012" s="380"/>
      <c r="B1012" s="380"/>
      <c r="C1012" s="380"/>
      <c r="D1012" s="3"/>
      <c r="E1012" s="380"/>
      <c r="F1012" s="3"/>
      <c r="G1012" s="380"/>
      <c r="H1012" s="380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</row>
    <row r="1013" spans="1:23" ht="15.75" customHeight="1" x14ac:dyDescent="0.3">
      <c r="A1013" s="380"/>
      <c r="B1013" s="380"/>
      <c r="C1013" s="380"/>
      <c r="D1013" s="3"/>
      <c r="E1013" s="380"/>
      <c r="F1013" s="3"/>
      <c r="G1013" s="380"/>
      <c r="H1013" s="380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</row>
    <row r="1014" spans="1:23" ht="15.75" customHeight="1" x14ac:dyDescent="0.3">
      <c r="A1014" s="380"/>
      <c r="B1014" s="380"/>
      <c r="C1014" s="380"/>
      <c r="D1014" s="3"/>
      <c r="E1014" s="380"/>
      <c r="F1014" s="3"/>
      <c r="G1014" s="380"/>
      <c r="H1014" s="380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</row>
    <row r="1015" spans="1:23" ht="15.75" customHeight="1" x14ac:dyDescent="0.3">
      <c r="A1015" s="380"/>
      <c r="B1015" s="380"/>
      <c r="C1015" s="380"/>
      <c r="D1015" s="3"/>
      <c r="E1015" s="380"/>
      <c r="F1015" s="3"/>
      <c r="G1015" s="380"/>
      <c r="H1015" s="380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</row>
    <row r="1016" spans="1:23" ht="15.75" customHeight="1" x14ac:dyDescent="0.3">
      <c r="A1016" s="380"/>
      <c r="B1016" s="380"/>
      <c r="C1016" s="380"/>
      <c r="D1016" s="3"/>
      <c r="E1016" s="380"/>
      <c r="F1016" s="3"/>
      <c r="G1016" s="380"/>
      <c r="H1016" s="380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</row>
    <row r="1017" spans="1:23" ht="15.75" customHeight="1" x14ac:dyDescent="0.3">
      <c r="A1017" s="380"/>
      <c r="B1017" s="380"/>
      <c r="C1017" s="380"/>
      <c r="D1017" s="3"/>
      <c r="E1017" s="380"/>
      <c r="F1017" s="3"/>
      <c r="G1017" s="380"/>
      <c r="H1017" s="380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</row>
    <row r="1018" spans="1:23" ht="15.75" customHeight="1" x14ac:dyDescent="0.3">
      <c r="A1018" s="380"/>
      <c r="B1018" s="380"/>
      <c r="C1018" s="380"/>
      <c r="D1018" s="3"/>
      <c r="E1018" s="380"/>
      <c r="F1018" s="3"/>
      <c r="G1018" s="380"/>
      <c r="H1018" s="380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</row>
    <row r="1019" spans="1:23" ht="15.75" customHeight="1" x14ac:dyDescent="0.3">
      <c r="A1019" s="380"/>
      <c r="B1019" s="380"/>
      <c r="C1019" s="380"/>
      <c r="D1019" s="3"/>
      <c r="E1019" s="380"/>
      <c r="F1019" s="3"/>
      <c r="G1019" s="380"/>
      <c r="H1019" s="380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</row>
    <row r="1020" spans="1:23" ht="15.75" customHeight="1" x14ac:dyDescent="0.3">
      <c r="A1020" s="380"/>
      <c r="B1020" s="380"/>
      <c r="C1020" s="380"/>
      <c r="D1020" s="3"/>
      <c r="E1020" s="380"/>
      <c r="F1020" s="3"/>
      <c r="G1020" s="380"/>
      <c r="H1020" s="380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</row>
    <row r="1021" spans="1:23" ht="15.75" customHeight="1" x14ac:dyDescent="0.3">
      <c r="A1021" s="380"/>
      <c r="B1021" s="380"/>
      <c r="C1021" s="380"/>
      <c r="D1021" s="3"/>
      <c r="E1021" s="380"/>
      <c r="F1021" s="3"/>
      <c r="G1021" s="380"/>
      <c r="H1021" s="380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</row>
    <row r="1022" spans="1:23" ht="15.75" customHeight="1" x14ac:dyDescent="0.3">
      <c r="A1022" s="380"/>
      <c r="B1022" s="380"/>
      <c r="C1022" s="380"/>
      <c r="D1022" s="3"/>
      <c r="E1022" s="380"/>
      <c r="F1022" s="3"/>
      <c r="G1022" s="380"/>
      <c r="H1022" s="380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</row>
    <row r="1023" spans="1:23" ht="15.75" customHeight="1" x14ac:dyDescent="0.3">
      <c r="A1023" s="380"/>
      <c r="B1023" s="380"/>
      <c r="C1023" s="380"/>
      <c r="D1023" s="3"/>
      <c r="E1023" s="380"/>
      <c r="F1023" s="3"/>
      <c r="G1023" s="380"/>
      <c r="H1023" s="380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</row>
    <row r="1024" spans="1:23" ht="15.75" customHeight="1" x14ac:dyDescent="0.3">
      <c r="A1024" s="380"/>
      <c r="B1024" s="380"/>
      <c r="C1024" s="380"/>
      <c r="D1024" s="3"/>
      <c r="E1024" s="380"/>
      <c r="F1024" s="3"/>
      <c r="G1024" s="380"/>
      <c r="H1024" s="380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</row>
    <row r="1025" spans="1:23" ht="15.75" customHeight="1" x14ac:dyDescent="0.3">
      <c r="A1025" s="380"/>
      <c r="B1025" s="380"/>
      <c r="C1025" s="380"/>
      <c r="D1025" s="3"/>
      <c r="E1025" s="380"/>
      <c r="F1025" s="3"/>
      <c r="G1025" s="380"/>
      <c r="H1025" s="380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</row>
    <row r="1026" spans="1:23" ht="15.75" customHeight="1" x14ac:dyDescent="0.3">
      <c r="A1026" s="380"/>
      <c r="B1026" s="380"/>
      <c r="C1026" s="380"/>
      <c r="D1026" s="3"/>
      <c r="E1026" s="380"/>
      <c r="F1026" s="3"/>
      <c r="G1026" s="380"/>
      <c r="H1026" s="380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</row>
    <row r="1027" spans="1:23" ht="15.75" customHeight="1" x14ac:dyDescent="0.3">
      <c r="A1027" s="380"/>
      <c r="B1027" s="380"/>
      <c r="C1027" s="380"/>
      <c r="D1027" s="3"/>
      <c r="E1027" s="380"/>
      <c r="F1027" s="3"/>
      <c r="G1027" s="380"/>
      <c r="H1027" s="380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</row>
    <row r="1028" spans="1:23" ht="15.75" customHeight="1" x14ac:dyDescent="0.3">
      <c r="A1028" s="380"/>
      <c r="B1028" s="380"/>
      <c r="C1028" s="380"/>
      <c r="D1028" s="3"/>
      <c r="E1028" s="380"/>
      <c r="F1028" s="3"/>
      <c r="G1028" s="380"/>
      <c r="H1028" s="380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</row>
    <row r="1029" spans="1:23" ht="15.75" customHeight="1" x14ac:dyDescent="0.3">
      <c r="A1029" s="380"/>
      <c r="B1029" s="380"/>
      <c r="C1029" s="380"/>
      <c r="D1029" s="3"/>
      <c r="E1029" s="380"/>
      <c r="F1029" s="3"/>
      <c r="G1029" s="380"/>
      <c r="H1029" s="380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</row>
    <row r="1030" spans="1:23" ht="15.75" customHeight="1" x14ac:dyDescent="0.3">
      <c r="A1030" s="380"/>
      <c r="B1030" s="380"/>
      <c r="C1030" s="380"/>
      <c r="D1030" s="3"/>
      <c r="E1030" s="380"/>
      <c r="F1030" s="3"/>
      <c r="G1030" s="380"/>
      <c r="H1030" s="380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</row>
    <row r="1031" spans="1:23" ht="15.75" customHeight="1" x14ac:dyDescent="0.3">
      <c r="A1031" s="380"/>
      <c r="B1031" s="380"/>
      <c r="C1031" s="380"/>
      <c r="D1031" s="3"/>
      <c r="E1031" s="380"/>
      <c r="F1031" s="3"/>
      <c r="G1031" s="380"/>
      <c r="H1031" s="380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</row>
    <row r="1032" spans="1:23" ht="15.75" customHeight="1" x14ac:dyDescent="0.3">
      <c r="A1032" s="380"/>
      <c r="B1032" s="380"/>
      <c r="C1032" s="380"/>
      <c r="D1032" s="3"/>
      <c r="E1032" s="380"/>
      <c r="F1032" s="3"/>
      <c r="G1032" s="380"/>
      <c r="H1032" s="380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</row>
    <row r="1033" spans="1:23" ht="15.75" customHeight="1" x14ac:dyDescent="0.3">
      <c r="A1033" s="380"/>
      <c r="B1033" s="380"/>
      <c r="C1033" s="380"/>
      <c r="D1033" s="3"/>
      <c r="E1033" s="380"/>
      <c r="F1033" s="3"/>
      <c r="G1033" s="380"/>
      <c r="H1033" s="380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</row>
    <row r="1034" spans="1:23" ht="15.75" customHeight="1" x14ac:dyDescent="0.3">
      <c r="A1034" s="380"/>
      <c r="B1034" s="380"/>
      <c r="C1034" s="380"/>
      <c r="D1034" s="3"/>
      <c r="E1034" s="380"/>
      <c r="F1034" s="3"/>
      <c r="G1034" s="380"/>
      <c r="H1034" s="380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</row>
    <row r="1035" spans="1:23" ht="15.75" customHeight="1" x14ac:dyDescent="0.3">
      <c r="A1035" s="380"/>
      <c r="B1035" s="380"/>
      <c r="C1035" s="380"/>
      <c r="D1035" s="3"/>
      <c r="E1035" s="380"/>
      <c r="F1035" s="3"/>
      <c r="G1035" s="380"/>
      <c r="H1035" s="380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</row>
    <row r="1036" spans="1:23" ht="15.75" customHeight="1" x14ac:dyDescent="0.3">
      <c r="A1036" s="380"/>
      <c r="B1036" s="380"/>
      <c r="C1036" s="380"/>
      <c r="D1036" s="3"/>
      <c r="E1036" s="380"/>
      <c r="F1036" s="3"/>
      <c r="G1036" s="380"/>
      <c r="H1036" s="380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</row>
    <row r="1037" spans="1:23" ht="15.75" customHeight="1" x14ac:dyDescent="0.3">
      <c r="A1037" s="380"/>
      <c r="B1037" s="380"/>
      <c r="C1037" s="380"/>
      <c r="D1037" s="3"/>
      <c r="E1037" s="380"/>
      <c r="F1037" s="3"/>
      <c r="G1037" s="380"/>
      <c r="H1037" s="380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</row>
    <row r="1038" spans="1:23" ht="15.75" customHeight="1" x14ac:dyDescent="0.3">
      <c r="A1038" s="380"/>
      <c r="B1038" s="380"/>
      <c r="C1038" s="380"/>
      <c r="D1038" s="3"/>
      <c r="E1038" s="380"/>
      <c r="F1038" s="3"/>
      <c r="G1038" s="380"/>
      <c r="H1038" s="380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</row>
    <row r="1039" spans="1:23" ht="15.75" customHeight="1" x14ac:dyDescent="0.3">
      <c r="A1039" s="380"/>
      <c r="B1039" s="380"/>
      <c r="C1039" s="380"/>
      <c r="D1039" s="3"/>
      <c r="E1039" s="380"/>
      <c r="F1039" s="3"/>
      <c r="G1039" s="380"/>
      <c r="H1039" s="380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</row>
    <row r="1040" spans="1:23" ht="15.75" customHeight="1" x14ac:dyDescent="0.3">
      <c r="A1040" s="380"/>
      <c r="B1040" s="380"/>
      <c r="C1040" s="380"/>
      <c r="D1040" s="3"/>
      <c r="E1040" s="380"/>
      <c r="F1040" s="3"/>
      <c r="G1040" s="380"/>
      <c r="H1040" s="380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</row>
    <row r="1041" spans="1:23" ht="15.75" customHeight="1" x14ac:dyDescent="0.3">
      <c r="A1041" s="380"/>
      <c r="B1041" s="380"/>
      <c r="C1041" s="380"/>
      <c r="D1041" s="3"/>
      <c r="E1041" s="380"/>
      <c r="F1041" s="3"/>
      <c r="G1041" s="380"/>
      <c r="H1041" s="380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</row>
    <row r="1042" spans="1:23" ht="15.75" customHeight="1" x14ac:dyDescent="0.3">
      <c r="A1042" s="380"/>
      <c r="B1042" s="380"/>
      <c r="C1042" s="380"/>
      <c r="D1042" s="3"/>
      <c r="E1042" s="380"/>
      <c r="F1042" s="3"/>
      <c r="G1042" s="380"/>
      <c r="H1042" s="380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</row>
    <row r="1043" spans="1:23" ht="15.75" customHeight="1" x14ac:dyDescent="0.3">
      <c r="A1043" s="380"/>
      <c r="B1043" s="380"/>
      <c r="C1043" s="380"/>
      <c r="D1043" s="3"/>
      <c r="E1043" s="380"/>
      <c r="F1043" s="3"/>
      <c r="G1043" s="380"/>
      <c r="H1043" s="380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</row>
    <row r="1044" spans="1:23" ht="15.75" customHeight="1" x14ac:dyDescent="0.3">
      <c r="A1044" s="380"/>
      <c r="B1044" s="380"/>
      <c r="C1044" s="380"/>
      <c r="D1044" s="3"/>
      <c r="E1044" s="380"/>
      <c r="F1044" s="3"/>
      <c r="G1044" s="380"/>
      <c r="H1044" s="380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</row>
    <row r="1045" spans="1:23" ht="15.75" customHeight="1" x14ac:dyDescent="0.3">
      <c r="A1045" s="380"/>
      <c r="B1045" s="380"/>
      <c r="C1045" s="380"/>
      <c r="D1045" s="3"/>
      <c r="E1045" s="380"/>
      <c r="F1045" s="3"/>
      <c r="G1045" s="380"/>
      <c r="H1045" s="380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</row>
    <row r="1046" spans="1:23" ht="15.75" customHeight="1" x14ac:dyDescent="0.3">
      <c r="A1046" s="380"/>
      <c r="B1046" s="380"/>
      <c r="C1046" s="380"/>
      <c r="D1046" s="3"/>
      <c r="E1046" s="380"/>
      <c r="F1046" s="3"/>
      <c r="G1046" s="380"/>
      <c r="H1046" s="380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</row>
    <row r="1047" spans="1:23" ht="15.75" customHeight="1" x14ac:dyDescent="0.3">
      <c r="A1047" s="380"/>
      <c r="B1047" s="380"/>
      <c r="C1047" s="380"/>
      <c r="D1047" s="3"/>
      <c r="E1047" s="380"/>
      <c r="F1047" s="3"/>
      <c r="G1047" s="380"/>
      <c r="H1047" s="380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</row>
    <row r="1048" spans="1:23" ht="15.75" customHeight="1" x14ac:dyDescent="0.3">
      <c r="A1048" s="380"/>
      <c r="B1048" s="380"/>
      <c r="C1048" s="380"/>
      <c r="D1048" s="3"/>
      <c r="E1048" s="380"/>
      <c r="F1048" s="3"/>
      <c r="G1048" s="380"/>
      <c r="H1048" s="380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</row>
    <row r="1049" spans="1:23" ht="15.75" customHeight="1" x14ac:dyDescent="0.3">
      <c r="A1049" s="380"/>
      <c r="B1049" s="380"/>
      <c r="C1049" s="380"/>
      <c r="D1049" s="3"/>
      <c r="E1049" s="380"/>
      <c r="F1049" s="3"/>
      <c r="G1049" s="380"/>
      <c r="H1049" s="380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</row>
    <row r="1050" spans="1:23" ht="15.75" customHeight="1" x14ac:dyDescent="0.3">
      <c r="A1050" s="380"/>
      <c r="B1050" s="380"/>
      <c r="C1050" s="380"/>
      <c r="D1050" s="3"/>
      <c r="E1050" s="380"/>
      <c r="F1050" s="3"/>
      <c r="G1050" s="380"/>
      <c r="H1050" s="380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</row>
    <row r="1051" spans="1:23" ht="15.75" customHeight="1" x14ac:dyDescent="0.3">
      <c r="A1051" s="380"/>
      <c r="B1051" s="380"/>
      <c r="C1051" s="380"/>
      <c r="D1051" s="3"/>
      <c r="E1051" s="380"/>
      <c r="F1051" s="3"/>
      <c r="G1051" s="380"/>
      <c r="H1051" s="380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</row>
    <row r="1052" spans="1:23" ht="15.75" customHeight="1" x14ac:dyDescent="0.3">
      <c r="A1052" s="380"/>
      <c r="B1052" s="380"/>
      <c r="C1052" s="380"/>
      <c r="D1052" s="3"/>
      <c r="E1052" s="380"/>
      <c r="F1052" s="3"/>
      <c r="G1052" s="380"/>
      <c r="H1052" s="380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</row>
    <row r="1053" spans="1:23" ht="15.75" customHeight="1" x14ac:dyDescent="0.3">
      <c r="A1053" s="380"/>
      <c r="B1053" s="380"/>
      <c r="C1053" s="380"/>
      <c r="D1053" s="3"/>
      <c r="E1053" s="380"/>
      <c r="F1053" s="3"/>
      <c r="G1053" s="380"/>
      <c r="H1053" s="380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</row>
    <row r="1054" spans="1:23" ht="15.75" customHeight="1" x14ac:dyDescent="0.3">
      <c r="A1054" s="380"/>
      <c r="B1054" s="380"/>
      <c r="C1054" s="380"/>
      <c r="D1054" s="3"/>
      <c r="E1054" s="380"/>
      <c r="F1054" s="3"/>
      <c r="G1054" s="380"/>
      <c r="H1054" s="380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</row>
    <row r="1055" spans="1:23" ht="15.75" customHeight="1" x14ac:dyDescent="0.3">
      <c r="A1055" s="380"/>
      <c r="B1055" s="380"/>
      <c r="C1055" s="380"/>
      <c r="D1055" s="3"/>
      <c r="E1055" s="380"/>
      <c r="F1055" s="3"/>
      <c r="G1055" s="380"/>
      <c r="H1055" s="380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</row>
    <row r="1056" spans="1:23" ht="15.75" customHeight="1" x14ac:dyDescent="0.3">
      <c r="A1056" s="380"/>
      <c r="B1056" s="380"/>
      <c r="C1056" s="380"/>
      <c r="D1056" s="3"/>
      <c r="E1056" s="380"/>
      <c r="F1056" s="3"/>
      <c r="G1056" s="380"/>
      <c r="H1056" s="380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</row>
    <row r="1057" spans="1:23" ht="15.75" customHeight="1" x14ac:dyDescent="0.3">
      <c r="A1057" s="380"/>
      <c r="B1057" s="380"/>
      <c r="C1057" s="380"/>
      <c r="D1057" s="3"/>
      <c r="E1057" s="380"/>
      <c r="F1057" s="3"/>
      <c r="G1057" s="380"/>
      <c r="H1057" s="380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</row>
    <row r="1058" spans="1:23" ht="15.75" customHeight="1" x14ac:dyDescent="0.3">
      <c r="A1058" s="380"/>
      <c r="B1058" s="380"/>
      <c r="C1058" s="380"/>
      <c r="D1058" s="3"/>
      <c r="E1058" s="380"/>
      <c r="F1058" s="3"/>
      <c r="G1058" s="380"/>
      <c r="H1058" s="380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</row>
    <row r="1059" spans="1:23" ht="15.75" customHeight="1" x14ac:dyDescent="0.3">
      <c r="A1059" s="380"/>
      <c r="B1059" s="380"/>
      <c r="C1059" s="380"/>
      <c r="D1059" s="3"/>
      <c r="E1059" s="380"/>
      <c r="F1059" s="3"/>
      <c r="G1059" s="380"/>
      <c r="H1059" s="380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</row>
    <row r="1060" spans="1:23" ht="15.75" customHeight="1" x14ac:dyDescent="0.3">
      <c r="A1060" s="380"/>
      <c r="B1060" s="380"/>
      <c r="C1060" s="380"/>
      <c r="D1060" s="3"/>
      <c r="E1060" s="380"/>
      <c r="F1060" s="3"/>
      <c r="G1060" s="380"/>
      <c r="H1060" s="380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</row>
    <row r="1061" spans="1:23" ht="15.75" customHeight="1" x14ac:dyDescent="0.3">
      <c r="A1061" s="380"/>
      <c r="B1061" s="380"/>
      <c r="C1061" s="380"/>
      <c r="D1061" s="3"/>
      <c r="E1061" s="380"/>
      <c r="F1061" s="3"/>
      <c r="G1061" s="380"/>
      <c r="H1061" s="380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</row>
    <row r="1062" spans="1:23" ht="15.75" customHeight="1" x14ac:dyDescent="0.3">
      <c r="A1062" s="380"/>
      <c r="B1062" s="380"/>
      <c r="C1062" s="380"/>
      <c r="D1062" s="3"/>
      <c r="E1062" s="380"/>
      <c r="F1062" s="3"/>
      <c r="G1062" s="380"/>
      <c r="H1062" s="380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</row>
    <row r="1063" spans="1:23" ht="15.75" customHeight="1" x14ac:dyDescent="0.3">
      <c r="A1063" s="380"/>
      <c r="B1063" s="380"/>
      <c r="C1063" s="380"/>
      <c r="D1063" s="3"/>
      <c r="E1063" s="380"/>
      <c r="F1063" s="3"/>
      <c r="G1063" s="380"/>
      <c r="H1063" s="380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</row>
    <row r="1064" spans="1:23" ht="15.75" customHeight="1" x14ac:dyDescent="0.3">
      <c r="A1064" s="380"/>
      <c r="B1064" s="380"/>
      <c r="C1064" s="380"/>
      <c r="D1064" s="3"/>
      <c r="E1064" s="380"/>
      <c r="F1064" s="3"/>
      <c r="G1064" s="380"/>
      <c r="H1064" s="380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</row>
    <row r="1065" spans="1:23" ht="15.75" customHeight="1" x14ac:dyDescent="0.3">
      <c r="A1065" s="380"/>
      <c r="B1065" s="380"/>
      <c r="C1065" s="380"/>
      <c r="D1065" s="3"/>
      <c r="E1065" s="380"/>
      <c r="F1065" s="3"/>
      <c r="G1065" s="380"/>
      <c r="H1065" s="380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</row>
    <row r="1066" spans="1:23" ht="15.75" customHeight="1" x14ac:dyDescent="0.3">
      <c r="A1066" s="380"/>
      <c r="B1066" s="380"/>
      <c r="C1066" s="380"/>
      <c r="D1066" s="3"/>
      <c r="E1066" s="380"/>
      <c r="F1066" s="3"/>
      <c r="G1066" s="380"/>
      <c r="H1066" s="380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</row>
    <row r="1067" spans="1:23" ht="15.75" customHeight="1" x14ac:dyDescent="0.3">
      <c r="A1067" s="380"/>
      <c r="B1067" s="380"/>
      <c r="C1067" s="380"/>
      <c r="D1067" s="3"/>
      <c r="E1067" s="380"/>
      <c r="F1067" s="3"/>
      <c r="G1067" s="380"/>
      <c r="H1067" s="380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</row>
    <row r="1068" spans="1:23" ht="15.75" customHeight="1" x14ac:dyDescent="0.3">
      <c r="A1068" s="380"/>
      <c r="B1068" s="380"/>
      <c r="C1068" s="380"/>
      <c r="D1068" s="3"/>
      <c r="E1068" s="380"/>
      <c r="F1068" s="3"/>
      <c r="G1068" s="380"/>
      <c r="H1068" s="380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</row>
    <row r="1069" spans="1:23" ht="15.75" customHeight="1" x14ac:dyDescent="0.3">
      <c r="A1069" s="380"/>
      <c r="B1069" s="380"/>
      <c r="C1069" s="380"/>
      <c r="D1069" s="3"/>
      <c r="E1069" s="380"/>
      <c r="F1069" s="3"/>
      <c r="G1069" s="380"/>
      <c r="H1069" s="380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</row>
    <row r="1070" spans="1:23" ht="15.75" customHeight="1" x14ac:dyDescent="0.3">
      <c r="A1070" s="380"/>
      <c r="B1070" s="380"/>
      <c r="C1070" s="380"/>
      <c r="D1070" s="3"/>
      <c r="E1070" s="380"/>
      <c r="F1070" s="3"/>
      <c r="G1070" s="380"/>
      <c r="H1070" s="380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</row>
    <row r="1071" spans="1:23" ht="15.75" customHeight="1" x14ac:dyDescent="0.3">
      <c r="A1071" s="380"/>
      <c r="B1071" s="380"/>
      <c r="C1071" s="380"/>
      <c r="D1071" s="3"/>
      <c r="E1071" s="380"/>
      <c r="F1071" s="3"/>
      <c r="G1071" s="380"/>
      <c r="H1071" s="380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</row>
    <row r="1072" spans="1:23" ht="15.75" customHeight="1" x14ac:dyDescent="0.3">
      <c r="A1072" s="380"/>
      <c r="B1072" s="380"/>
      <c r="C1072" s="380"/>
      <c r="D1072" s="3"/>
      <c r="E1072" s="380"/>
      <c r="F1072" s="3"/>
      <c r="G1072" s="380"/>
      <c r="H1072" s="380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</row>
    <row r="1073" spans="1:23" ht="15.75" customHeight="1" x14ac:dyDescent="0.3">
      <c r="A1073" s="380"/>
      <c r="B1073" s="380"/>
      <c r="C1073" s="380"/>
      <c r="D1073" s="3"/>
      <c r="E1073" s="380"/>
      <c r="F1073" s="3"/>
      <c r="G1073" s="380"/>
      <c r="H1073" s="380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</row>
    <row r="1074" spans="1:23" ht="15.75" customHeight="1" x14ac:dyDescent="0.3">
      <c r="A1074" s="380"/>
      <c r="B1074" s="380"/>
      <c r="C1074" s="380"/>
      <c r="D1074" s="3"/>
      <c r="E1074" s="380"/>
      <c r="F1074" s="3"/>
      <c r="G1074" s="380"/>
      <c r="H1074" s="380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</row>
    <row r="1075" spans="1:23" ht="15.75" customHeight="1" x14ac:dyDescent="0.3">
      <c r="A1075" s="380"/>
      <c r="B1075" s="380"/>
      <c r="C1075" s="380"/>
      <c r="D1075" s="3"/>
      <c r="E1075" s="380"/>
      <c r="F1075" s="3"/>
      <c r="G1075" s="380"/>
      <c r="H1075" s="380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</row>
    <row r="1076" spans="1:23" ht="15.75" customHeight="1" x14ac:dyDescent="0.3">
      <c r="A1076" s="380"/>
      <c r="B1076" s="380"/>
      <c r="C1076" s="380"/>
      <c r="D1076" s="3"/>
      <c r="E1076" s="380"/>
      <c r="F1076" s="3"/>
      <c r="G1076" s="380"/>
      <c r="H1076" s="380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</row>
    <row r="1077" spans="1:23" ht="15.75" customHeight="1" x14ac:dyDescent="0.3">
      <c r="A1077" s="380"/>
      <c r="B1077" s="380"/>
      <c r="C1077" s="380"/>
      <c r="D1077" s="3"/>
      <c r="E1077" s="380"/>
      <c r="F1077" s="3"/>
      <c r="G1077" s="380"/>
      <c r="H1077" s="380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</row>
    <row r="1078" spans="1:23" ht="15.75" customHeight="1" x14ac:dyDescent="0.3">
      <c r="A1078" s="380"/>
      <c r="B1078" s="380"/>
      <c r="C1078" s="380"/>
      <c r="D1078" s="3"/>
      <c r="E1078" s="380"/>
      <c r="F1078" s="3"/>
      <c r="G1078" s="380"/>
      <c r="H1078" s="380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</row>
    <row r="1079" spans="1:23" ht="15.75" customHeight="1" x14ac:dyDescent="0.3">
      <c r="A1079" s="380"/>
      <c r="B1079" s="380"/>
      <c r="C1079" s="380"/>
      <c r="D1079" s="3"/>
      <c r="E1079" s="380"/>
      <c r="F1079" s="3"/>
      <c r="G1079" s="380"/>
      <c r="H1079" s="380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</row>
    <row r="1080" spans="1:23" ht="15.75" customHeight="1" x14ac:dyDescent="0.3">
      <c r="A1080" s="380"/>
      <c r="B1080" s="380"/>
      <c r="C1080" s="380"/>
      <c r="D1080" s="3"/>
      <c r="E1080" s="380"/>
      <c r="F1080" s="3"/>
      <c r="G1080" s="380"/>
      <c r="H1080" s="380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</row>
    <row r="1081" spans="1:23" ht="15.75" customHeight="1" x14ac:dyDescent="0.3">
      <c r="A1081" s="380"/>
      <c r="B1081" s="380"/>
      <c r="C1081" s="380"/>
      <c r="D1081" s="3"/>
      <c r="E1081" s="380"/>
      <c r="F1081" s="3"/>
      <c r="G1081" s="380"/>
      <c r="H1081" s="380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</row>
    <row r="1082" spans="1:23" ht="15.75" customHeight="1" x14ac:dyDescent="0.3">
      <c r="A1082" s="380"/>
      <c r="B1082" s="380"/>
      <c r="C1082" s="380"/>
      <c r="D1082" s="3"/>
      <c r="E1082" s="380"/>
      <c r="F1082" s="3"/>
      <c r="G1082" s="380"/>
      <c r="H1082" s="380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</row>
    <row r="1083" spans="1:23" ht="15.75" customHeight="1" x14ac:dyDescent="0.3">
      <c r="A1083" s="380"/>
      <c r="B1083" s="380"/>
      <c r="C1083" s="380"/>
      <c r="D1083" s="3"/>
      <c r="E1083" s="380"/>
      <c r="F1083" s="3"/>
      <c r="G1083" s="380"/>
      <c r="H1083" s="380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</row>
    <row r="1084" spans="1:23" ht="15.75" customHeight="1" x14ac:dyDescent="0.3">
      <c r="A1084" s="380"/>
      <c r="B1084" s="380"/>
      <c r="C1084" s="380"/>
      <c r="D1084" s="3"/>
      <c r="E1084" s="380"/>
      <c r="F1084" s="3"/>
      <c r="G1084" s="380"/>
      <c r="H1084" s="380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</row>
    <row r="1085" spans="1:23" ht="15.75" customHeight="1" x14ac:dyDescent="0.3">
      <c r="A1085" s="380"/>
      <c r="B1085" s="380"/>
      <c r="C1085" s="380"/>
      <c r="D1085" s="3"/>
      <c r="E1085" s="380"/>
      <c r="F1085" s="3"/>
      <c r="G1085" s="380"/>
      <c r="H1085" s="380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</row>
    <row r="1086" spans="1:23" ht="15.75" customHeight="1" x14ac:dyDescent="0.3">
      <c r="A1086" s="380"/>
      <c r="B1086" s="380"/>
      <c r="C1086" s="380"/>
      <c r="D1086" s="3"/>
      <c r="E1086" s="380"/>
      <c r="F1086" s="3"/>
      <c r="G1086" s="380"/>
      <c r="H1086" s="380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</row>
    <row r="1087" spans="1:23" ht="15.75" customHeight="1" x14ac:dyDescent="0.3">
      <c r="A1087" s="380"/>
      <c r="B1087" s="380"/>
      <c r="C1087" s="380"/>
      <c r="D1087" s="3"/>
      <c r="E1087" s="380"/>
      <c r="F1087" s="3"/>
      <c r="G1087" s="380"/>
      <c r="H1087" s="380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</row>
    <row r="1088" spans="1:23" ht="15.75" customHeight="1" x14ac:dyDescent="0.3">
      <c r="A1088" s="380"/>
      <c r="B1088" s="380"/>
      <c r="C1088" s="380"/>
      <c r="D1088" s="3"/>
      <c r="E1088" s="380"/>
      <c r="F1088" s="3"/>
      <c r="G1088" s="380"/>
      <c r="H1088" s="380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</row>
    <row r="1089" spans="1:23" ht="15.75" customHeight="1" x14ac:dyDescent="0.3">
      <c r="A1089" s="380"/>
      <c r="B1089" s="380"/>
      <c r="C1089" s="380"/>
      <c r="D1089" s="3"/>
      <c r="E1089" s="380"/>
      <c r="F1089" s="3"/>
      <c r="G1089" s="380"/>
      <c r="H1089" s="380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</row>
    <row r="1090" spans="1:23" ht="15.75" customHeight="1" x14ac:dyDescent="0.3">
      <c r="A1090" s="380"/>
      <c r="B1090" s="380"/>
      <c r="C1090" s="380"/>
      <c r="D1090" s="3"/>
      <c r="E1090" s="380"/>
      <c r="F1090" s="3"/>
      <c r="G1090" s="380"/>
      <c r="H1090" s="380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</row>
    <row r="1091" spans="1:23" ht="15.75" customHeight="1" x14ac:dyDescent="0.3">
      <c r="A1091" s="380"/>
      <c r="B1091" s="380"/>
      <c r="C1091" s="380"/>
      <c r="D1091" s="3"/>
      <c r="E1091" s="380"/>
      <c r="F1091" s="3"/>
      <c r="G1091" s="380"/>
      <c r="H1091" s="380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</row>
    <row r="1092" spans="1:23" ht="15.75" customHeight="1" x14ac:dyDescent="0.3">
      <c r="A1092" s="380"/>
      <c r="B1092" s="380"/>
      <c r="C1092" s="380"/>
      <c r="D1092" s="3"/>
      <c r="E1092" s="380"/>
      <c r="F1092" s="3"/>
      <c r="G1092" s="380"/>
      <c r="H1092" s="380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</row>
    <row r="1093" spans="1:23" ht="15.75" customHeight="1" x14ac:dyDescent="0.3">
      <c r="A1093" s="380"/>
      <c r="B1093" s="380"/>
      <c r="C1093" s="380"/>
      <c r="D1093" s="3"/>
      <c r="E1093" s="380"/>
      <c r="F1093" s="3"/>
      <c r="G1093" s="380"/>
      <c r="H1093" s="380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</row>
    <row r="1094" spans="1:23" ht="15.75" customHeight="1" x14ac:dyDescent="0.3">
      <c r="A1094" s="380"/>
      <c r="B1094" s="380"/>
      <c r="C1094" s="380"/>
      <c r="D1094" s="3"/>
      <c r="E1094" s="380"/>
      <c r="F1094" s="3"/>
      <c r="G1094" s="380"/>
      <c r="H1094" s="380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</row>
    <row r="1095" spans="1:23" ht="15.75" customHeight="1" x14ac:dyDescent="0.3">
      <c r="A1095" s="380"/>
      <c r="B1095" s="380"/>
      <c r="C1095" s="380"/>
      <c r="D1095" s="3"/>
      <c r="E1095" s="380"/>
      <c r="F1095" s="3"/>
      <c r="G1095" s="380"/>
      <c r="H1095" s="380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</row>
    <row r="1096" spans="1:23" ht="15.75" customHeight="1" x14ac:dyDescent="0.3">
      <c r="A1096" s="380"/>
      <c r="B1096" s="380"/>
      <c r="C1096" s="380"/>
      <c r="D1096" s="3"/>
      <c r="E1096" s="380"/>
      <c r="F1096" s="3"/>
      <c r="G1096" s="380"/>
      <c r="H1096" s="380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</row>
    <row r="1097" spans="1:23" ht="15.75" customHeight="1" x14ac:dyDescent="0.3">
      <c r="A1097" s="380"/>
      <c r="B1097" s="380"/>
      <c r="C1097" s="380"/>
      <c r="D1097" s="3"/>
      <c r="E1097" s="380"/>
      <c r="F1097" s="3"/>
      <c r="G1097" s="380"/>
      <c r="H1097" s="380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</row>
    <row r="1098" spans="1:23" ht="15.75" customHeight="1" x14ac:dyDescent="0.3">
      <c r="A1098" s="380"/>
      <c r="B1098" s="380"/>
      <c r="C1098" s="380"/>
      <c r="D1098" s="3"/>
      <c r="E1098" s="380"/>
      <c r="F1098" s="3"/>
      <c r="G1098" s="380"/>
      <c r="H1098" s="380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</row>
    <row r="1099" spans="1:23" ht="15.75" customHeight="1" x14ac:dyDescent="0.3">
      <c r="A1099" s="380"/>
      <c r="B1099" s="380"/>
      <c r="C1099" s="380"/>
      <c r="D1099" s="3"/>
      <c r="E1099" s="380"/>
      <c r="F1099" s="3"/>
      <c r="G1099" s="380"/>
      <c r="H1099" s="380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</row>
    <row r="1100" spans="1:23" ht="15.75" customHeight="1" x14ac:dyDescent="0.3">
      <c r="A1100" s="380"/>
      <c r="B1100" s="380"/>
      <c r="C1100" s="380"/>
      <c r="D1100" s="3"/>
      <c r="E1100" s="380"/>
      <c r="F1100" s="3"/>
      <c r="G1100" s="380"/>
      <c r="H1100" s="380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</row>
    <row r="1101" spans="1:23" ht="15.75" customHeight="1" x14ac:dyDescent="0.3">
      <c r="A1101" s="380"/>
      <c r="B1101" s="380"/>
      <c r="C1101" s="380"/>
      <c r="D1101" s="3"/>
      <c r="E1101" s="380"/>
      <c r="F1101" s="3"/>
      <c r="G1101" s="380"/>
      <c r="H1101" s="380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</row>
    <row r="1102" spans="1:23" ht="15.75" customHeight="1" x14ac:dyDescent="0.3">
      <c r="A1102" s="380"/>
      <c r="B1102" s="380"/>
      <c r="C1102" s="380"/>
      <c r="D1102" s="3"/>
      <c r="E1102" s="380"/>
      <c r="F1102" s="3"/>
      <c r="G1102" s="380"/>
      <c r="H1102" s="380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</row>
    <row r="1103" spans="1:23" ht="15.75" customHeight="1" x14ac:dyDescent="0.3">
      <c r="A1103" s="380"/>
      <c r="B1103" s="380"/>
      <c r="C1103" s="380"/>
      <c r="D1103" s="3"/>
      <c r="E1103" s="380"/>
      <c r="F1103" s="3"/>
      <c r="G1103" s="380"/>
      <c r="H1103" s="380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</row>
    <row r="1104" spans="1:23" ht="15.75" customHeight="1" x14ac:dyDescent="0.3">
      <c r="A1104" s="380"/>
      <c r="B1104" s="380"/>
      <c r="C1104" s="380"/>
      <c r="D1104" s="3"/>
      <c r="E1104" s="380"/>
      <c r="F1104" s="3"/>
      <c r="G1104" s="380"/>
      <c r="H1104" s="380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</row>
    <row r="1105" spans="1:23" ht="15.75" customHeight="1" x14ac:dyDescent="0.3">
      <c r="A1105" s="380"/>
      <c r="B1105" s="380"/>
      <c r="C1105" s="380"/>
      <c r="D1105" s="3"/>
      <c r="E1105" s="380"/>
      <c r="F1105" s="3"/>
      <c r="G1105" s="380"/>
      <c r="H1105" s="380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</row>
    <row r="1106" spans="1:23" ht="15.75" customHeight="1" x14ac:dyDescent="0.3">
      <c r="A1106" s="380"/>
      <c r="B1106" s="380"/>
      <c r="C1106" s="380"/>
      <c r="D1106" s="3"/>
      <c r="E1106" s="380"/>
      <c r="F1106" s="3"/>
      <c r="G1106" s="380"/>
      <c r="H1106" s="380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</row>
    <row r="1107" spans="1:23" ht="15.75" customHeight="1" x14ac:dyDescent="0.3">
      <c r="A1107" s="380"/>
      <c r="B1107" s="380"/>
      <c r="C1107" s="380"/>
      <c r="D1107" s="3"/>
      <c r="E1107" s="380"/>
      <c r="F1107" s="3"/>
      <c r="G1107" s="380"/>
      <c r="H1107" s="380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</row>
    <row r="1108" spans="1:23" ht="15.75" customHeight="1" x14ac:dyDescent="0.3">
      <c r="A1108" s="380"/>
      <c r="B1108" s="380"/>
      <c r="C1108" s="380"/>
      <c r="D1108" s="3"/>
      <c r="E1108" s="380"/>
      <c r="F1108" s="3"/>
      <c r="G1108" s="380"/>
      <c r="H1108" s="380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</row>
    <row r="1109" spans="1:23" ht="15.75" customHeight="1" x14ac:dyDescent="0.3">
      <c r="A1109" s="380"/>
      <c r="B1109" s="380"/>
      <c r="C1109" s="380"/>
      <c r="D1109" s="3"/>
      <c r="E1109" s="380"/>
      <c r="F1109" s="3"/>
      <c r="G1109" s="380"/>
      <c r="H1109" s="380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</row>
    <row r="1110" spans="1:23" ht="15.75" customHeight="1" x14ac:dyDescent="0.3">
      <c r="A1110" s="380"/>
      <c r="B1110" s="380"/>
      <c r="C1110" s="380"/>
      <c r="D1110" s="3"/>
      <c r="E1110" s="380"/>
      <c r="F1110" s="3"/>
      <c r="G1110" s="380"/>
      <c r="H1110" s="380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</row>
    <row r="1111" spans="1:23" ht="15.75" customHeight="1" x14ac:dyDescent="0.3">
      <c r="A1111" s="380"/>
      <c r="B1111" s="380"/>
      <c r="C1111" s="380"/>
      <c r="D1111" s="3"/>
      <c r="E1111" s="380"/>
      <c r="F1111" s="3"/>
      <c r="G1111" s="380"/>
      <c r="H1111" s="380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</row>
    <row r="1112" spans="1:23" ht="15.75" customHeight="1" x14ac:dyDescent="0.3">
      <c r="A1112" s="380"/>
      <c r="B1112" s="380"/>
      <c r="C1112" s="380"/>
      <c r="D1112" s="3"/>
      <c r="E1112" s="380"/>
      <c r="F1112" s="3"/>
      <c r="G1112" s="380"/>
      <c r="H1112" s="380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</row>
    <row r="1113" spans="1:23" ht="15.75" customHeight="1" x14ac:dyDescent="0.3">
      <c r="A1113" s="380"/>
      <c r="B1113" s="380"/>
      <c r="C1113" s="380"/>
      <c r="D1113" s="3"/>
      <c r="E1113" s="380"/>
      <c r="F1113" s="3"/>
      <c r="G1113" s="380"/>
      <c r="H1113" s="380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</row>
    <row r="1114" spans="1:23" ht="15.75" customHeight="1" x14ac:dyDescent="0.3">
      <c r="A1114" s="380"/>
      <c r="B1114" s="380"/>
      <c r="C1114" s="380"/>
      <c r="D1114" s="3"/>
      <c r="E1114" s="380"/>
      <c r="F1114" s="3"/>
      <c r="G1114" s="380"/>
      <c r="H1114" s="380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</row>
    <row r="1115" spans="1:23" ht="15.75" customHeight="1" x14ac:dyDescent="0.3">
      <c r="A1115" s="380"/>
      <c r="B1115" s="380"/>
      <c r="C1115" s="380"/>
      <c r="D1115" s="3"/>
      <c r="E1115" s="380"/>
      <c r="F1115" s="3"/>
      <c r="G1115" s="380"/>
      <c r="H1115" s="380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</row>
    <row r="1116" spans="1:23" ht="15.75" customHeight="1" x14ac:dyDescent="0.3">
      <c r="A1116" s="380"/>
      <c r="B1116" s="380"/>
      <c r="C1116" s="380"/>
      <c r="D1116" s="3"/>
      <c r="E1116" s="380"/>
      <c r="F1116" s="3"/>
      <c r="G1116" s="380"/>
      <c r="H1116" s="380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</row>
    <row r="1117" spans="1:23" ht="15.75" customHeight="1" x14ac:dyDescent="0.3">
      <c r="A1117" s="380"/>
      <c r="B1117" s="380"/>
      <c r="C1117" s="380"/>
      <c r="D1117" s="3"/>
      <c r="E1117" s="380"/>
      <c r="F1117" s="3"/>
      <c r="G1117" s="380"/>
      <c r="H1117" s="380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</row>
    <row r="1118" spans="1:23" ht="15.75" customHeight="1" x14ac:dyDescent="0.3">
      <c r="A1118" s="380"/>
      <c r="B1118" s="380"/>
      <c r="C1118" s="380"/>
      <c r="D1118" s="3"/>
      <c r="E1118" s="380"/>
      <c r="F1118" s="3"/>
      <c r="G1118" s="380"/>
      <c r="H1118" s="380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</row>
    <row r="1119" spans="1:23" ht="15.75" customHeight="1" x14ac:dyDescent="0.3">
      <c r="A1119" s="380"/>
      <c r="B1119" s="380"/>
      <c r="C1119" s="380"/>
      <c r="D1119" s="3"/>
      <c r="E1119" s="380"/>
      <c r="F1119" s="3"/>
      <c r="G1119" s="380"/>
      <c r="H1119" s="380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</row>
    <row r="1120" spans="1:23" ht="15.75" customHeight="1" x14ac:dyDescent="0.3">
      <c r="A1120" s="380"/>
      <c r="B1120" s="380"/>
      <c r="C1120" s="380"/>
      <c r="D1120" s="3"/>
      <c r="E1120" s="380"/>
      <c r="F1120" s="3"/>
      <c r="G1120" s="380"/>
      <c r="H1120" s="380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</row>
    <row r="1121" spans="1:23" ht="15.75" customHeight="1" x14ac:dyDescent="0.3">
      <c r="A1121" s="380"/>
      <c r="B1121" s="380"/>
      <c r="C1121" s="380"/>
      <c r="D1121" s="3"/>
      <c r="E1121" s="380"/>
      <c r="F1121" s="3"/>
      <c r="G1121" s="380"/>
      <c r="H1121" s="380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</row>
    <row r="1122" spans="1:23" ht="15.75" customHeight="1" x14ac:dyDescent="0.3">
      <c r="A1122" s="380"/>
      <c r="B1122" s="380"/>
      <c r="C1122" s="380"/>
      <c r="D1122" s="3"/>
      <c r="E1122" s="380"/>
      <c r="F1122" s="3"/>
      <c r="G1122" s="380"/>
      <c r="H1122" s="380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</row>
    <row r="1123" spans="1:23" ht="15.75" customHeight="1" x14ac:dyDescent="0.3">
      <c r="A1123" s="380"/>
      <c r="B1123" s="380"/>
      <c r="C1123" s="380"/>
      <c r="D1123" s="3"/>
      <c r="E1123" s="380"/>
      <c r="F1123" s="3"/>
      <c r="G1123" s="380"/>
      <c r="H1123" s="380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</row>
    <row r="1124" spans="1:23" ht="15.75" customHeight="1" x14ac:dyDescent="0.3">
      <c r="A1124" s="380"/>
      <c r="B1124" s="380"/>
      <c r="C1124" s="380"/>
      <c r="D1124" s="3"/>
      <c r="E1124" s="380"/>
      <c r="F1124" s="3"/>
      <c r="G1124" s="380"/>
      <c r="H1124" s="380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</row>
    <row r="1125" spans="1:23" ht="15.75" customHeight="1" x14ac:dyDescent="0.3">
      <c r="A1125" s="380"/>
      <c r="B1125" s="380"/>
      <c r="C1125" s="380"/>
      <c r="D1125" s="3"/>
      <c r="E1125" s="380"/>
      <c r="F1125" s="3"/>
      <c r="G1125" s="380"/>
      <c r="H1125" s="380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</row>
    <row r="1126" spans="1:23" ht="15.75" customHeight="1" x14ac:dyDescent="0.3">
      <c r="A1126" s="380"/>
      <c r="B1126" s="380"/>
      <c r="C1126" s="380"/>
      <c r="D1126" s="3"/>
      <c r="E1126" s="380"/>
      <c r="F1126" s="3"/>
      <c r="G1126" s="380"/>
      <c r="H1126" s="380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</row>
    <row r="1127" spans="1:23" ht="15.75" customHeight="1" x14ac:dyDescent="0.3">
      <c r="A1127" s="380"/>
      <c r="B1127" s="380"/>
      <c r="C1127" s="380"/>
      <c r="D1127" s="3"/>
      <c r="E1127" s="380"/>
      <c r="F1127" s="3"/>
      <c r="G1127" s="380"/>
      <c r="H1127" s="380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</row>
    <row r="1128" spans="1:23" ht="15.75" customHeight="1" x14ac:dyDescent="0.3">
      <c r="A1128" s="380"/>
      <c r="B1128" s="380"/>
      <c r="C1128" s="380"/>
      <c r="D1128" s="3"/>
      <c r="E1128" s="380"/>
      <c r="F1128" s="3"/>
      <c r="G1128" s="380"/>
      <c r="H1128" s="380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</row>
    <row r="1129" spans="1:23" ht="15.75" customHeight="1" x14ac:dyDescent="0.3">
      <c r="A1129" s="380"/>
      <c r="B1129" s="380"/>
      <c r="C1129" s="380"/>
      <c r="D1129" s="3"/>
      <c r="E1129" s="380"/>
      <c r="F1129" s="3"/>
      <c r="G1129" s="380"/>
      <c r="H1129" s="380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</row>
    <row r="1130" spans="1:23" ht="15.75" customHeight="1" x14ac:dyDescent="0.3">
      <c r="A1130" s="380"/>
      <c r="B1130" s="380"/>
      <c r="C1130" s="380"/>
      <c r="D1130" s="3"/>
      <c r="E1130" s="380"/>
      <c r="F1130" s="3"/>
      <c r="G1130" s="380"/>
      <c r="H1130" s="380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</row>
    <row r="1131" spans="1:23" ht="15.75" customHeight="1" x14ac:dyDescent="0.3">
      <c r="A1131" s="380"/>
      <c r="B1131" s="380"/>
      <c r="C1131" s="380"/>
      <c r="D1131" s="3"/>
      <c r="E1131" s="380"/>
      <c r="F1131" s="3"/>
      <c r="G1131" s="380"/>
      <c r="H1131" s="380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</row>
    <row r="1132" spans="1:23" ht="15.75" customHeight="1" x14ac:dyDescent="0.3">
      <c r="A1132" s="380"/>
      <c r="B1132" s="380"/>
      <c r="C1132" s="380"/>
      <c r="D1132" s="3"/>
      <c r="E1132" s="380"/>
      <c r="F1132" s="3"/>
      <c r="G1132" s="380"/>
      <c r="H1132" s="380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</row>
  </sheetData>
  <mergeCells count="29">
    <mergeCell ref="B9:D9"/>
    <mergeCell ref="E9:J9"/>
    <mergeCell ref="B151:C151"/>
    <mergeCell ref="B156:D156"/>
    <mergeCell ref="E156:J156"/>
    <mergeCell ref="H149:H150"/>
    <mergeCell ref="I149:I150"/>
    <mergeCell ref="J149:J150"/>
    <mergeCell ref="H50:H60"/>
    <mergeCell ref="I50:I60"/>
    <mergeCell ref="J50:J60"/>
    <mergeCell ref="H2:J2"/>
    <mergeCell ref="B4:J4"/>
    <mergeCell ref="B5:J5"/>
    <mergeCell ref="B6:J6"/>
    <mergeCell ref="B7:J7"/>
    <mergeCell ref="B178:C178"/>
    <mergeCell ref="B168:C168"/>
    <mergeCell ref="B170:D170"/>
    <mergeCell ref="E170:J170"/>
    <mergeCell ref="H61:H69"/>
    <mergeCell ref="H132:H133"/>
    <mergeCell ref="H145:H148"/>
    <mergeCell ref="J61:J69"/>
    <mergeCell ref="J132:J133"/>
    <mergeCell ref="J145:J148"/>
    <mergeCell ref="I61:I69"/>
    <mergeCell ref="I132:I133"/>
    <mergeCell ref="I145:I148"/>
  </mergeCells>
  <pageMargins left="0.7" right="0.7" top="0.75" bottom="0.75" header="0" footer="0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</cp:lastModifiedBy>
  <cp:lastPrinted>2020-11-09T15:24:44Z</cp:lastPrinted>
  <dcterms:created xsi:type="dcterms:W3CDTF">2020-10-06T09:15:13Z</dcterms:created>
  <dcterms:modified xsi:type="dcterms:W3CDTF">2020-11-16T14:54:07Z</dcterms:modified>
</cp:coreProperties>
</file>