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юша\Desktop\ЗВІТ УКФ\"/>
    </mc:Choice>
  </mc:AlternateContent>
  <bookViews>
    <workbookView xWindow="0" yWindow="0" windowWidth="11700" windowHeight="353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B22" i="1" l="1"/>
  <c r="B21" i="1" l="1"/>
  <c r="F148" i="3" l="1"/>
  <c r="D148" i="3"/>
  <c r="I19" i="3"/>
  <c r="I148" i="3" s="1"/>
  <c r="C22" i="1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B23" i="1" l="1"/>
  <c r="C23" i="1"/>
  <c r="G189" i="2"/>
  <c r="G190" i="2"/>
  <c r="AC190" i="2" s="1"/>
  <c r="G180" i="2"/>
  <c r="AC180" i="2" s="1"/>
  <c r="G181" i="2"/>
  <c r="G182" i="2"/>
  <c r="AC182" i="2" s="1"/>
  <c r="G183" i="2"/>
  <c r="AC183" i="2" s="1"/>
  <c r="G184" i="2"/>
  <c r="AC184" i="2" s="1"/>
  <c r="G185" i="2"/>
  <c r="AC185" i="2" s="1"/>
  <c r="G186" i="2"/>
  <c r="AC186" i="2" s="1"/>
  <c r="G187" i="2"/>
  <c r="AC187" i="2" s="1"/>
  <c r="G188" i="2"/>
  <c r="AC188" i="2" s="1"/>
  <c r="G191" i="2"/>
  <c r="J178" i="2"/>
  <c r="AD178" i="2" s="1"/>
  <c r="J179" i="2"/>
  <c r="AD179" i="2" s="1"/>
  <c r="J180" i="2"/>
  <c r="AD180" i="2" s="1"/>
  <c r="J181" i="2"/>
  <c r="AD181" i="2" s="1"/>
  <c r="J182" i="2"/>
  <c r="AD182" i="2" s="1"/>
  <c r="J183" i="2"/>
  <c r="AD183" i="2" s="1"/>
  <c r="J184" i="2"/>
  <c r="AD184" i="2" s="1"/>
  <c r="J185" i="2"/>
  <c r="AD185" i="2" s="1"/>
  <c r="J186" i="2"/>
  <c r="AD186" i="2" s="1"/>
  <c r="J187" i="2"/>
  <c r="AD187" i="2" s="1"/>
  <c r="J188" i="2"/>
  <c r="AD188" i="2" s="1"/>
  <c r="J189" i="2"/>
  <c r="AD189" i="2" s="1"/>
  <c r="J190" i="2"/>
  <c r="AD190" i="2" s="1"/>
  <c r="AC181" i="2"/>
  <c r="AC189" i="2"/>
  <c r="G179" i="2"/>
  <c r="AC179" i="2" s="1"/>
  <c r="G178" i="2"/>
  <c r="AC178" i="2" s="1"/>
  <c r="J159" i="2"/>
  <c r="AD159" i="2" s="1"/>
  <c r="J160" i="2"/>
  <c r="AD160" i="2" s="1"/>
  <c r="G159" i="2"/>
  <c r="AC159" i="2" s="1"/>
  <c r="G160" i="2"/>
  <c r="AC160" i="2" s="1"/>
  <c r="I131" i="2"/>
  <c r="J133" i="2"/>
  <c r="AD133" i="2" s="1"/>
  <c r="J108" i="2"/>
  <c r="AD108" i="2" s="1"/>
  <c r="G108" i="2"/>
  <c r="AC108" i="2" s="1"/>
  <c r="G133" i="2"/>
  <c r="AC133" i="2" s="1"/>
  <c r="AE133" i="2" s="1"/>
  <c r="AF133" i="2" s="1"/>
  <c r="AE108" i="2" l="1"/>
  <c r="AE178" i="2"/>
  <c r="AF178" i="2" s="1"/>
  <c r="AE179" i="2"/>
  <c r="AF179" i="2" s="1"/>
  <c r="AE190" i="2"/>
  <c r="AF190" i="2" s="1"/>
  <c r="AE187" i="2"/>
  <c r="AF187" i="2" s="1"/>
  <c r="AE186" i="2"/>
  <c r="AF186" i="2" s="1"/>
  <c r="AE184" i="2"/>
  <c r="AF184" i="2" s="1"/>
  <c r="AE188" i="2"/>
  <c r="AF188" i="2" s="1"/>
  <c r="AE183" i="2"/>
  <c r="AF183" i="2" s="1"/>
  <c r="AE182" i="2"/>
  <c r="AF182" i="2" s="1"/>
  <c r="AE189" i="2"/>
  <c r="AF189" i="2" s="1"/>
  <c r="AE185" i="2"/>
  <c r="AF185" i="2" s="1"/>
  <c r="AE181" i="2"/>
  <c r="AF181" i="2" s="1"/>
  <c r="AE180" i="2"/>
  <c r="AF180" i="2" s="1"/>
  <c r="AE159" i="2"/>
  <c r="AF159" i="2" s="1"/>
  <c r="AE160" i="2"/>
  <c r="AF160" i="2" s="1"/>
  <c r="AF108" i="2"/>
  <c r="AB191" i="2" l="1"/>
  <c r="Y191" i="2"/>
  <c r="V191" i="2"/>
  <c r="S191" i="2"/>
  <c r="P191" i="2"/>
  <c r="M191" i="2"/>
  <c r="J191" i="2"/>
  <c r="AB177" i="2"/>
  <c r="Y177" i="2"/>
  <c r="V177" i="2"/>
  <c r="S177" i="2"/>
  <c r="P177" i="2"/>
  <c r="M177" i="2"/>
  <c r="J177" i="2"/>
  <c r="G177" i="2"/>
  <c r="AB176" i="2"/>
  <c r="Y176" i="2"/>
  <c r="V176" i="2"/>
  <c r="S176" i="2"/>
  <c r="P176" i="2"/>
  <c r="M176" i="2"/>
  <c r="J176" i="2"/>
  <c r="G176" i="2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A172" i="2"/>
  <c r="Z172" i="2"/>
  <c r="X172" i="2"/>
  <c r="W172" i="2"/>
  <c r="U172" i="2"/>
  <c r="T172" i="2"/>
  <c r="R172" i="2"/>
  <c r="Q172" i="2"/>
  <c r="O172" i="2"/>
  <c r="N172" i="2"/>
  <c r="L172" i="2"/>
  <c r="K172" i="2"/>
  <c r="I172" i="2"/>
  <c r="H172" i="2"/>
  <c r="F172" i="2"/>
  <c r="E172" i="2"/>
  <c r="AB171" i="2"/>
  <c r="Y171" i="2"/>
  <c r="V171" i="2"/>
  <c r="S171" i="2"/>
  <c r="P171" i="2"/>
  <c r="M171" i="2"/>
  <c r="J171" i="2"/>
  <c r="G171" i="2"/>
  <c r="AB170" i="2"/>
  <c r="Y170" i="2"/>
  <c r="V170" i="2"/>
  <c r="S170" i="2"/>
  <c r="P170" i="2"/>
  <c r="M170" i="2"/>
  <c r="J170" i="2"/>
  <c r="G170" i="2"/>
  <c r="AB169" i="2"/>
  <c r="Y169" i="2"/>
  <c r="V169" i="2"/>
  <c r="S169" i="2"/>
  <c r="P169" i="2"/>
  <c r="M169" i="2"/>
  <c r="J169" i="2"/>
  <c r="G169" i="2"/>
  <c r="AB168" i="2"/>
  <c r="Y168" i="2"/>
  <c r="V168" i="2"/>
  <c r="S168" i="2"/>
  <c r="P168" i="2"/>
  <c r="M168" i="2"/>
  <c r="J168" i="2"/>
  <c r="G168" i="2"/>
  <c r="AB167" i="2"/>
  <c r="Y167" i="2"/>
  <c r="V167" i="2"/>
  <c r="V166" i="2" s="1"/>
  <c r="S167" i="2"/>
  <c r="S166" i="2" s="1"/>
  <c r="P167" i="2"/>
  <c r="P166" i="2" s="1"/>
  <c r="M167" i="2"/>
  <c r="M166" i="2" s="1"/>
  <c r="J167" i="2"/>
  <c r="J166" i="2" s="1"/>
  <c r="G167" i="2"/>
  <c r="AB166" i="2"/>
  <c r="AA166" i="2"/>
  <c r="Z166" i="2"/>
  <c r="X166" i="2"/>
  <c r="W166" i="2"/>
  <c r="U166" i="2"/>
  <c r="T166" i="2"/>
  <c r="R166" i="2"/>
  <c r="Q166" i="2"/>
  <c r="O166" i="2"/>
  <c r="N166" i="2"/>
  <c r="L166" i="2"/>
  <c r="K166" i="2"/>
  <c r="I166" i="2"/>
  <c r="H166" i="2"/>
  <c r="F166" i="2"/>
  <c r="E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B163" i="2"/>
  <c r="Y163" i="2"/>
  <c r="Y162" i="2" s="1"/>
  <c r="V163" i="2"/>
  <c r="V162" i="2" s="1"/>
  <c r="S163" i="2"/>
  <c r="P163" i="2"/>
  <c r="P162" i="2" s="1"/>
  <c r="M163" i="2"/>
  <c r="M162" i="2" s="1"/>
  <c r="J163" i="2"/>
  <c r="G163" i="2"/>
  <c r="AB162" i="2"/>
  <c r="AA162" i="2"/>
  <c r="Z162" i="2"/>
  <c r="X162" i="2"/>
  <c r="W162" i="2"/>
  <c r="U162" i="2"/>
  <c r="T162" i="2"/>
  <c r="R162" i="2"/>
  <c r="Q162" i="2"/>
  <c r="O162" i="2"/>
  <c r="N162" i="2"/>
  <c r="L162" i="2"/>
  <c r="K162" i="2"/>
  <c r="I162" i="2"/>
  <c r="H162" i="2"/>
  <c r="F162" i="2"/>
  <c r="E162" i="2"/>
  <c r="AB161" i="2"/>
  <c r="Y161" i="2"/>
  <c r="V161" i="2"/>
  <c r="S161" i="2"/>
  <c r="P161" i="2"/>
  <c r="M161" i="2"/>
  <c r="J161" i="2"/>
  <c r="G161" i="2"/>
  <c r="AB158" i="2"/>
  <c r="Y158" i="2"/>
  <c r="V158" i="2"/>
  <c r="S158" i="2"/>
  <c r="P158" i="2"/>
  <c r="M158" i="2"/>
  <c r="J158" i="2"/>
  <c r="G158" i="2"/>
  <c r="AB157" i="2"/>
  <c r="Y157" i="2"/>
  <c r="Y156" i="2" s="1"/>
  <c r="V157" i="2"/>
  <c r="V156" i="2" s="1"/>
  <c r="S157" i="2"/>
  <c r="S156" i="2" s="1"/>
  <c r="P157" i="2"/>
  <c r="M157" i="2"/>
  <c r="J157" i="2"/>
  <c r="G157" i="2"/>
  <c r="G156" i="2" s="1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A154" i="2"/>
  <c r="Z154" i="2"/>
  <c r="X154" i="2"/>
  <c r="W154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S154" i="2" s="1"/>
  <c r="P150" i="2"/>
  <c r="M150" i="2"/>
  <c r="M154" i="2" s="1"/>
  <c r="J150" i="2"/>
  <c r="G150" i="2"/>
  <c r="AA148" i="2"/>
  <c r="Z148" i="2"/>
  <c r="X148" i="2"/>
  <c r="W148" i="2"/>
  <c r="U148" i="2"/>
  <c r="T148" i="2"/>
  <c r="R148" i="2"/>
  <c r="Q148" i="2"/>
  <c r="O148" i="2"/>
  <c r="N148" i="2"/>
  <c r="L148" i="2"/>
  <c r="K148" i="2"/>
  <c r="I148" i="2"/>
  <c r="H148" i="2"/>
  <c r="F148" i="2"/>
  <c r="E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J145" i="2"/>
  <c r="G145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G142" i="2"/>
  <c r="AB141" i="2"/>
  <c r="AB143" i="2" s="1"/>
  <c r="Y141" i="2"/>
  <c r="Y143" i="2" s="1"/>
  <c r="V141" i="2"/>
  <c r="V143" i="2" s="1"/>
  <c r="S141" i="2"/>
  <c r="S143" i="2" s="1"/>
  <c r="P141" i="2"/>
  <c r="M141" i="2"/>
  <c r="M143" i="2" s="1"/>
  <c r="J141" i="2"/>
  <c r="J143" i="2" s="1"/>
  <c r="G141" i="2"/>
  <c r="G143" i="2" s="1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AB139" i="2" s="1"/>
  <c r="Y137" i="2"/>
  <c r="V137" i="2"/>
  <c r="V139" i="2" s="1"/>
  <c r="S137" i="2"/>
  <c r="P137" i="2"/>
  <c r="P139" i="2" s="1"/>
  <c r="M137" i="2"/>
  <c r="J137" i="2"/>
  <c r="J139" i="2" s="1"/>
  <c r="G137" i="2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4" i="2"/>
  <c r="Y134" i="2"/>
  <c r="V134" i="2"/>
  <c r="S134" i="2"/>
  <c r="P134" i="2"/>
  <c r="M134" i="2"/>
  <c r="J134" i="2"/>
  <c r="G134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G131" i="2"/>
  <c r="AB130" i="2"/>
  <c r="Y130" i="2"/>
  <c r="V130" i="2"/>
  <c r="S130" i="2"/>
  <c r="P130" i="2"/>
  <c r="M130" i="2"/>
  <c r="J130" i="2"/>
  <c r="G130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S117" i="2" s="1"/>
  <c r="S128" i="2" s="1"/>
  <c r="P118" i="2"/>
  <c r="M118" i="2"/>
  <c r="J118" i="2"/>
  <c r="G118" i="2"/>
  <c r="G117" i="2" s="1"/>
  <c r="AA117" i="2"/>
  <c r="AA128" i="2" s="1"/>
  <c r="Z117" i="2"/>
  <c r="Z128" i="2" s="1"/>
  <c r="X117" i="2"/>
  <c r="X128" i="2" s="1"/>
  <c r="W117" i="2"/>
  <c r="W128" i="2" s="1"/>
  <c r="U117" i="2"/>
  <c r="U128" i="2" s="1"/>
  <c r="T117" i="2"/>
  <c r="T128" i="2" s="1"/>
  <c r="R117" i="2"/>
  <c r="R128" i="2" s="1"/>
  <c r="Q117" i="2"/>
  <c r="Q128" i="2" s="1"/>
  <c r="O117" i="2"/>
  <c r="O128" i="2" s="1"/>
  <c r="N117" i="2"/>
  <c r="N128" i="2" s="1"/>
  <c r="L117" i="2"/>
  <c r="L128" i="2" s="1"/>
  <c r="K117" i="2"/>
  <c r="K128" i="2" s="1"/>
  <c r="I117" i="2"/>
  <c r="I128" i="2" s="1"/>
  <c r="H117" i="2"/>
  <c r="H128" i="2" s="1"/>
  <c r="F117" i="2"/>
  <c r="F128" i="2" s="1"/>
  <c r="E117" i="2"/>
  <c r="E128" i="2" s="1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AB111" i="2" s="1"/>
  <c r="Y112" i="2"/>
  <c r="V112" i="2"/>
  <c r="V111" i="2" s="1"/>
  <c r="S112" i="2"/>
  <c r="P112" i="2"/>
  <c r="P111" i="2" s="1"/>
  <c r="M112" i="2"/>
  <c r="M111" i="2" s="1"/>
  <c r="J112" i="2"/>
  <c r="G112" i="2"/>
  <c r="AA111" i="2"/>
  <c r="Z111" i="2"/>
  <c r="X111" i="2"/>
  <c r="W111" i="2"/>
  <c r="U111" i="2"/>
  <c r="T111" i="2"/>
  <c r="R111" i="2"/>
  <c r="Q111" i="2"/>
  <c r="O111" i="2"/>
  <c r="N111" i="2"/>
  <c r="L111" i="2"/>
  <c r="K111" i="2"/>
  <c r="I111" i="2"/>
  <c r="H111" i="2"/>
  <c r="F111" i="2"/>
  <c r="E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7" i="2"/>
  <c r="Y107" i="2"/>
  <c r="Y106" i="2" s="1"/>
  <c r="V107" i="2"/>
  <c r="S107" i="2"/>
  <c r="S106" i="2" s="1"/>
  <c r="P107" i="2"/>
  <c r="M107" i="2"/>
  <c r="M106" i="2" s="1"/>
  <c r="J107" i="2"/>
  <c r="G107" i="2"/>
  <c r="AA106" i="2"/>
  <c r="Z106" i="2"/>
  <c r="X106" i="2"/>
  <c r="W106" i="2"/>
  <c r="U106" i="2"/>
  <c r="T106" i="2"/>
  <c r="R106" i="2"/>
  <c r="Q106" i="2"/>
  <c r="O106" i="2"/>
  <c r="N106" i="2"/>
  <c r="L106" i="2"/>
  <c r="K106" i="2"/>
  <c r="I106" i="2"/>
  <c r="H106" i="2"/>
  <c r="F106" i="2"/>
  <c r="E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S102" i="2" s="1"/>
  <c r="P103" i="2"/>
  <c r="P102" i="2" s="1"/>
  <c r="M103" i="2"/>
  <c r="J103" i="2"/>
  <c r="G103" i="2"/>
  <c r="AA102" i="2"/>
  <c r="Z102" i="2"/>
  <c r="X102" i="2"/>
  <c r="W102" i="2"/>
  <c r="U102" i="2"/>
  <c r="T102" i="2"/>
  <c r="R102" i="2"/>
  <c r="Q102" i="2"/>
  <c r="O102" i="2"/>
  <c r="N102" i="2"/>
  <c r="L102" i="2"/>
  <c r="K102" i="2"/>
  <c r="I102" i="2"/>
  <c r="H102" i="2"/>
  <c r="F102" i="2"/>
  <c r="E102" i="2"/>
  <c r="AB99" i="2"/>
  <c r="Y99" i="2"/>
  <c r="V99" i="2"/>
  <c r="S99" i="2"/>
  <c r="P99" i="2"/>
  <c r="M99" i="2"/>
  <c r="J99" i="2"/>
  <c r="G99" i="2"/>
  <c r="AB98" i="2"/>
  <c r="Y98" i="2"/>
  <c r="V98" i="2"/>
  <c r="V97" i="2" s="1"/>
  <c r="V100" i="2" s="1"/>
  <c r="S98" i="2"/>
  <c r="S97" i="2" s="1"/>
  <c r="S100" i="2" s="1"/>
  <c r="P98" i="2"/>
  <c r="M98" i="2"/>
  <c r="J98" i="2"/>
  <c r="G98" i="2"/>
  <c r="G97" i="2" s="1"/>
  <c r="AA97" i="2"/>
  <c r="AA100" i="2" s="1"/>
  <c r="Z97" i="2"/>
  <c r="Z100" i="2" s="1"/>
  <c r="X97" i="2"/>
  <c r="X100" i="2" s="1"/>
  <c r="W97" i="2"/>
  <c r="W100" i="2" s="1"/>
  <c r="U97" i="2"/>
  <c r="U100" i="2" s="1"/>
  <c r="T97" i="2"/>
  <c r="T100" i="2" s="1"/>
  <c r="R97" i="2"/>
  <c r="R100" i="2" s="1"/>
  <c r="Q97" i="2"/>
  <c r="Q100" i="2" s="1"/>
  <c r="O97" i="2"/>
  <c r="O100" i="2" s="1"/>
  <c r="N97" i="2"/>
  <c r="N100" i="2" s="1"/>
  <c r="L97" i="2"/>
  <c r="L100" i="2" s="1"/>
  <c r="K97" i="2"/>
  <c r="K100" i="2" s="1"/>
  <c r="I97" i="2"/>
  <c r="I100" i="2" s="1"/>
  <c r="H97" i="2"/>
  <c r="H100" i="2" s="1"/>
  <c r="F97" i="2"/>
  <c r="F100" i="2" s="1"/>
  <c r="E97" i="2"/>
  <c r="E100" i="2" s="1"/>
  <c r="AE96" i="2"/>
  <c r="AF96" i="2" s="1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B92" i="2"/>
  <c r="Y92" i="2"/>
  <c r="V92" i="2"/>
  <c r="S92" i="2"/>
  <c r="S91" i="2" s="1"/>
  <c r="P92" i="2"/>
  <c r="P91" i="2" s="1"/>
  <c r="M92" i="2"/>
  <c r="J92" i="2"/>
  <c r="G92" i="2"/>
  <c r="AA91" i="2"/>
  <c r="Z91" i="2"/>
  <c r="X91" i="2"/>
  <c r="W91" i="2"/>
  <c r="U91" i="2"/>
  <c r="T91" i="2"/>
  <c r="R91" i="2"/>
  <c r="Q91" i="2"/>
  <c r="O91" i="2"/>
  <c r="N91" i="2"/>
  <c r="L91" i="2"/>
  <c r="K91" i="2"/>
  <c r="I91" i="2"/>
  <c r="H91" i="2"/>
  <c r="F91" i="2"/>
  <c r="E91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Y88" i="2"/>
  <c r="Y87" i="2" s="1"/>
  <c r="V88" i="2"/>
  <c r="S88" i="2"/>
  <c r="P88" i="2"/>
  <c r="M88" i="2"/>
  <c r="J88" i="2"/>
  <c r="G88" i="2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J84" i="2"/>
  <c r="G84" i="2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59" i="2"/>
  <c r="Y59" i="2"/>
  <c r="V59" i="2"/>
  <c r="S59" i="2"/>
  <c r="P59" i="2"/>
  <c r="M59" i="2"/>
  <c r="M58" i="2" s="1"/>
  <c r="J59" i="2"/>
  <c r="G59" i="2"/>
  <c r="AA58" i="2"/>
  <c r="Z58" i="2"/>
  <c r="X58" i="2"/>
  <c r="W58" i="2"/>
  <c r="U58" i="2"/>
  <c r="T58" i="2"/>
  <c r="R58" i="2"/>
  <c r="Q58" i="2"/>
  <c r="O58" i="2"/>
  <c r="N58" i="2"/>
  <c r="L58" i="2"/>
  <c r="K58" i="2"/>
  <c r="I58" i="2"/>
  <c r="H58" i="2"/>
  <c r="F58" i="2"/>
  <c r="E58" i="2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B55" i="2"/>
  <c r="Y55" i="2"/>
  <c r="V55" i="2"/>
  <c r="S55" i="2"/>
  <c r="P55" i="2"/>
  <c r="M55" i="2"/>
  <c r="J55" i="2"/>
  <c r="G55" i="2"/>
  <c r="AA54" i="2"/>
  <c r="Z54" i="2"/>
  <c r="X54" i="2"/>
  <c r="W54" i="2"/>
  <c r="U54" i="2"/>
  <c r="T54" i="2"/>
  <c r="R54" i="2"/>
  <c r="Q54" i="2"/>
  <c r="O54" i="2"/>
  <c r="N54" i="2"/>
  <c r="L54" i="2"/>
  <c r="K54" i="2"/>
  <c r="I54" i="2"/>
  <c r="H54" i="2"/>
  <c r="F54" i="2"/>
  <c r="E54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A48" i="2"/>
  <c r="Z48" i="2"/>
  <c r="X48" i="2"/>
  <c r="W48" i="2"/>
  <c r="U48" i="2"/>
  <c r="T48" i="2"/>
  <c r="R48" i="2"/>
  <c r="Q48" i="2"/>
  <c r="O48" i="2"/>
  <c r="N48" i="2"/>
  <c r="L48" i="2"/>
  <c r="K48" i="2"/>
  <c r="I48" i="2"/>
  <c r="H48" i="2"/>
  <c r="F48" i="2"/>
  <c r="E48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B45" i="2"/>
  <c r="Y45" i="2"/>
  <c r="Y44" i="2" s="1"/>
  <c r="V45" i="2"/>
  <c r="V44" i="2" s="1"/>
  <c r="S45" i="2"/>
  <c r="P45" i="2"/>
  <c r="M45" i="2"/>
  <c r="M44" i="2" s="1"/>
  <c r="J45" i="2"/>
  <c r="J44" i="2" s="1"/>
  <c r="G45" i="2"/>
  <c r="AA44" i="2"/>
  <c r="Z44" i="2"/>
  <c r="X44" i="2"/>
  <c r="W44" i="2"/>
  <c r="U44" i="2"/>
  <c r="T44" i="2"/>
  <c r="R44" i="2"/>
  <c r="Q44" i="2"/>
  <c r="O44" i="2"/>
  <c r="N44" i="2"/>
  <c r="L44" i="2"/>
  <c r="K44" i="2"/>
  <c r="I44" i="2"/>
  <c r="H44" i="2"/>
  <c r="F44" i="2"/>
  <c r="E44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AB38" i="2" s="1"/>
  <c r="Y39" i="2"/>
  <c r="Y38" i="2" s="1"/>
  <c r="V39" i="2"/>
  <c r="S39" i="2"/>
  <c r="S38" i="2" s="1"/>
  <c r="P39" i="2"/>
  <c r="M39" i="2"/>
  <c r="M38" i="2" s="1"/>
  <c r="J39" i="2"/>
  <c r="G39" i="2"/>
  <c r="G38" i="2" s="1"/>
  <c r="AA38" i="2"/>
  <c r="Z38" i="2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E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M34" i="2" s="1"/>
  <c r="J35" i="2"/>
  <c r="G35" i="2"/>
  <c r="AA34" i="2"/>
  <c r="Z34" i="2"/>
  <c r="X34" i="2"/>
  <c r="W34" i="2"/>
  <c r="U34" i="2"/>
  <c r="T34" i="2"/>
  <c r="R34" i="2"/>
  <c r="Q34" i="2"/>
  <c r="O34" i="2"/>
  <c r="N34" i="2"/>
  <c r="L34" i="2"/>
  <c r="K34" i="2"/>
  <c r="I34" i="2"/>
  <c r="H34" i="2"/>
  <c r="F34" i="2"/>
  <c r="E34" i="2"/>
  <c r="AB33" i="2"/>
  <c r="Y33" i="2"/>
  <c r="V33" i="2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AB31" i="2"/>
  <c r="Y31" i="2"/>
  <c r="V31" i="2"/>
  <c r="S31" i="2"/>
  <c r="P31" i="2"/>
  <c r="P30" i="2" s="1"/>
  <c r="M31" i="2"/>
  <c r="M30" i="2" s="1"/>
  <c r="J31" i="2"/>
  <c r="G31" i="2"/>
  <c r="AB23" i="2"/>
  <c r="Y23" i="2"/>
  <c r="V23" i="2"/>
  <c r="S23" i="2"/>
  <c r="P23" i="2"/>
  <c r="M23" i="2"/>
  <c r="J23" i="2"/>
  <c r="G23" i="2"/>
  <c r="AB22" i="2"/>
  <c r="Y22" i="2"/>
  <c r="V22" i="2"/>
  <c r="V21" i="2" s="1"/>
  <c r="S22" i="2"/>
  <c r="S21" i="2" s="1"/>
  <c r="P22" i="2"/>
  <c r="M22" i="2"/>
  <c r="J22" i="2"/>
  <c r="G22" i="2"/>
  <c r="Y20" i="2"/>
  <c r="S20" i="2"/>
  <c r="M20" i="2"/>
  <c r="J20" i="2"/>
  <c r="AD20" i="2" s="1"/>
  <c r="G20" i="2"/>
  <c r="Y19" i="2"/>
  <c r="S19" i="2"/>
  <c r="M19" i="2"/>
  <c r="J19" i="2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J14" i="2"/>
  <c r="G14" i="2"/>
  <c r="L23" i="1"/>
  <c r="H23" i="1"/>
  <c r="G23" i="1"/>
  <c r="F23" i="1"/>
  <c r="E23" i="1"/>
  <c r="D23" i="1"/>
  <c r="J23" i="1" s="1"/>
  <c r="N23" i="1" s="1"/>
  <c r="J22" i="1"/>
  <c r="N22" i="1" s="1"/>
  <c r="J21" i="1"/>
  <c r="N21" i="1" s="1"/>
  <c r="J20" i="1"/>
  <c r="J83" i="2" l="1"/>
  <c r="G106" i="2"/>
  <c r="G166" i="2"/>
  <c r="P143" i="2"/>
  <c r="M156" i="2"/>
  <c r="P172" i="2"/>
  <c r="AB172" i="2"/>
  <c r="P44" i="2"/>
  <c r="V172" i="2"/>
  <c r="G135" i="2"/>
  <c r="S135" i="2"/>
  <c r="AC174" i="2"/>
  <c r="AC175" i="2"/>
  <c r="AC176" i="2"/>
  <c r="K192" i="2"/>
  <c r="M172" i="2"/>
  <c r="M192" i="2" s="1"/>
  <c r="Y172" i="2"/>
  <c r="J48" i="2"/>
  <c r="J52" i="2" s="1"/>
  <c r="P106" i="2"/>
  <c r="P115" i="2" s="1"/>
  <c r="AC173" i="2"/>
  <c r="P48" i="2"/>
  <c r="Y21" i="2"/>
  <c r="Y58" i="2"/>
  <c r="AC191" i="2"/>
  <c r="AB48" i="2"/>
  <c r="M135" i="2"/>
  <c r="Y135" i="2"/>
  <c r="M21" i="2"/>
  <c r="M48" i="2"/>
  <c r="M52" i="2" s="1"/>
  <c r="M87" i="2"/>
  <c r="M91" i="2"/>
  <c r="Y111" i="2"/>
  <c r="AB83" i="2"/>
  <c r="AB34" i="2"/>
  <c r="S111" i="2"/>
  <c r="S115" i="2" s="1"/>
  <c r="S13" i="2"/>
  <c r="AD173" i="2"/>
  <c r="AD174" i="2"/>
  <c r="AD175" i="2"/>
  <c r="AD176" i="2"/>
  <c r="J156" i="2"/>
  <c r="V106" i="2"/>
  <c r="J135" i="2"/>
  <c r="P135" i="2"/>
  <c r="AB135" i="2"/>
  <c r="G102" i="2"/>
  <c r="J13" i="2"/>
  <c r="Y48" i="2"/>
  <c r="Y52" i="2" s="1"/>
  <c r="V87" i="2"/>
  <c r="AC177" i="2"/>
  <c r="AC23" i="2"/>
  <c r="M139" i="2"/>
  <c r="S162" i="2"/>
  <c r="S172" i="2"/>
  <c r="AC22" i="2"/>
  <c r="G139" i="2"/>
  <c r="AB156" i="2"/>
  <c r="AB192" i="2" s="1"/>
  <c r="AD146" i="2"/>
  <c r="G91" i="2"/>
  <c r="Y13" i="2"/>
  <c r="G13" i="2"/>
  <c r="J21" i="2"/>
  <c r="S30" i="2"/>
  <c r="P58" i="2"/>
  <c r="AB117" i="2"/>
  <c r="AB128" i="2" s="1"/>
  <c r="AD113" i="2"/>
  <c r="Y30" i="2"/>
  <c r="AD56" i="2"/>
  <c r="AD114" i="2"/>
  <c r="R52" i="2"/>
  <c r="AC19" i="2"/>
  <c r="N52" i="2"/>
  <c r="T52" i="2"/>
  <c r="G148" i="2"/>
  <c r="AD191" i="2"/>
  <c r="AD139" i="2"/>
  <c r="AD143" i="2"/>
  <c r="AD142" i="2"/>
  <c r="AC147" i="2"/>
  <c r="AC150" i="2"/>
  <c r="AC151" i="2"/>
  <c r="AC152" i="2"/>
  <c r="AC153" i="2"/>
  <c r="AC163" i="2"/>
  <c r="AC164" i="2"/>
  <c r="AC165" i="2"/>
  <c r="M13" i="2"/>
  <c r="X52" i="2"/>
  <c r="V48" i="2"/>
  <c r="V52" i="2" s="1"/>
  <c r="AD50" i="2"/>
  <c r="AD51" i="2"/>
  <c r="V58" i="2"/>
  <c r="P117" i="2"/>
  <c r="P128" i="2" s="1"/>
  <c r="Y154" i="2"/>
  <c r="P156" i="2"/>
  <c r="Y17" i="2"/>
  <c r="AB91" i="2"/>
  <c r="J117" i="2"/>
  <c r="J128" i="2" s="1"/>
  <c r="AC40" i="2"/>
  <c r="AD107" i="2"/>
  <c r="AD110" i="2"/>
  <c r="G172" i="2"/>
  <c r="AD112" i="2"/>
  <c r="AC36" i="2"/>
  <c r="AC37" i="2"/>
  <c r="AC93" i="2"/>
  <c r="AB106" i="2"/>
  <c r="M17" i="2"/>
  <c r="AD47" i="2"/>
  <c r="AB102" i="2"/>
  <c r="Q115" i="2"/>
  <c r="AD99" i="2"/>
  <c r="G30" i="2"/>
  <c r="AC30" i="2" s="1"/>
  <c r="M83" i="2"/>
  <c r="Y166" i="2"/>
  <c r="AC166" i="2" s="1"/>
  <c r="AD177" i="2"/>
  <c r="Z52" i="2"/>
  <c r="U115" i="2"/>
  <c r="V148" i="2"/>
  <c r="AC46" i="2"/>
  <c r="AD150" i="2"/>
  <c r="AD151" i="2"/>
  <c r="AD153" i="2"/>
  <c r="AD163" i="2"/>
  <c r="AD164" i="2"/>
  <c r="AD165" i="2"/>
  <c r="Y83" i="2"/>
  <c r="V117" i="2"/>
  <c r="V128" i="2" s="1"/>
  <c r="S148" i="2"/>
  <c r="H52" i="2"/>
  <c r="AC47" i="2"/>
  <c r="P87" i="2"/>
  <c r="Y91" i="2"/>
  <c r="AD105" i="2"/>
  <c r="F52" i="2"/>
  <c r="AD93" i="2"/>
  <c r="AC99" i="2"/>
  <c r="J111" i="2"/>
  <c r="AD111" i="2" s="1"/>
  <c r="O115" i="2"/>
  <c r="AC112" i="2"/>
  <c r="AC113" i="2"/>
  <c r="AC114" i="2"/>
  <c r="J172" i="2"/>
  <c r="T95" i="2"/>
  <c r="AD59" i="2"/>
  <c r="AC51" i="2"/>
  <c r="G54" i="2"/>
  <c r="S54" i="2"/>
  <c r="AB54" i="2"/>
  <c r="AC57" i="2"/>
  <c r="M54" i="2"/>
  <c r="Y54" i="2"/>
  <c r="AD57" i="2"/>
  <c r="AD85" i="2"/>
  <c r="AD86" i="2"/>
  <c r="R95" i="2"/>
  <c r="H95" i="2"/>
  <c r="G154" i="2"/>
  <c r="V38" i="2"/>
  <c r="V30" i="2"/>
  <c r="AD35" i="2"/>
  <c r="AD36" i="2"/>
  <c r="AC33" i="2"/>
  <c r="Y34" i="2"/>
  <c r="AD23" i="2"/>
  <c r="P13" i="2"/>
  <c r="AC41" i="2"/>
  <c r="V83" i="2"/>
  <c r="S17" i="2"/>
  <c r="AB87" i="2"/>
  <c r="N95" i="2"/>
  <c r="AD103" i="2"/>
  <c r="V13" i="2"/>
  <c r="V24" i="2" s="1"/>
  <c r="E52" i="2"/>
  <c r="AB30" i="2"/>
  <c r="P38" i="2"/>
  <c r="I52" i="2"/>
  <c r="AD46" i="2"/>
  <c r="K52" i="2"/>
  <c r="O52" i="2"/>
  <c r="J54" i="2"/>
  <c r="V54" i="2"/>
  <c r="AC86" i="2"/>
  <c r="AD88" i="2"/>
  <c r="AD89" i="2"/>
  <c r="AD90" i="2"/>
  <c r="W95" i="2"/>
  <c r="AA95" i="2"/>
  <c r="AD94" i="2"/>
  <c r="P97" i="2"/>
  <c r="P100" i="2" s="1"/>
  <c r="AB97" i="2"/>
  <c r="AB100" i="2" s="1"/>
  <c r="AD119" i="2"/>
  <c r="AD120" i="2"/>
  <c r="AD121" i="2"/>
  <c r="AD122" i="2"/>
  <c r="AD123" i="2"/>
  <c r="AD124" i="2"/>
  <c r="AD125" i="2"/>
  <c r="AD126" i="2"/>
  <c r="AD127" i="2"/>
  <c r="AC131" i="2"/>
  <c r="AC132" i="2"/>
  <c r="AC134" i="2"/>
  <c r="AC138" i="2"/>
  <c r="S139" i="2"/>
  <c r="G162" i="2"/>
  <c r="T192" i="2"/>
  <c r="X192" i="2"/>
  <c r="AB21" i="2"/>
  <c r="V34" i="2"/>
  <c r="F115" i="2"/>
  <c r="G111" i="2"/>
  <c r="Y139" i="2"/>
  <c r="J148" i="2"/>
  <c r="AD145" i="2"/>
  <c r="AC32" i="2"/>
  <c r="J34" i="2"/>
  <c r="AC50" i="2"/>
  <c r="AC103" i="2"/>
  <c r="L95" i="2"/>
  <c r="AC56" i="2"/>
  <c r="P83" i="2"/>
  <c r="AC104" i="2"/>
  <c r="AD147" i="2"/>
  <c r="M117" i="2"/>
  <c r="M128" i="2" s="1"/>
  <c r="Y117" i="2"/>
  <c r="Y128" i="2" s="1"/>
  <c r="V154" i="2"/>
  <c r="AD166" i="2"/>
  <c r="H192" i="2"/>
  <c r="L192" i="2"/>
  <c r="Q192" i="2"/>
  <c r="U192" i="2"/>
  <c r="Z192" i="2"/>
  <c r="P148" i="2"/>
  <c r="AB148" i="2"/>
  <c r="AD152" i="2"/>
  <c r="AC157" i="2"/>
  <c r="AC158" i="2"/>
  <c r="AC161" i="2"/>
  <c r="AC167" i="2"/>
  <c r="AC168" i="2"/>
  <c r="AC169" i="2"/>
  <c r="AC170" i="2"/>
  <c r="AC171" i="2"/>
  <c r="E192" i="2"/>
  <c r="I192" i="2"/>
  <c r="N192" i="2"/>
  <c r="R192" i="2"/>
  <c r="V192" i="2"/>
  <c r="AA192" i="2"/>
  <c r="AD31" i="2"/>
  <c r="AD32" i="2"/>
  <c r="AD33" i="2"/>
  <c r="AD37" i="2"/>
  <c r="AD40" i="2"/>
  <c r="AD41" i="2"/>
  <c r="Q52" i="2"/>
  <c r="W52" i="2"/>
  <c r="AA52" i="2"/>
  <c r="P54" i="2"/>
  <c r="AB58" i="2"/>
  <c r="G83" i="2"/>
  <c r="S83" i="2"/>
  <c r="AC85" i="2"/>
  <c r="I95" i="2"/>
  <c r="AC89" i="2"/>
  <c r="AC90" i="2"/>
  <c r="E95" i="2"/>
  <c r="K95" i="2"/>
  <c r="O95" i="2"/>
  <c r="U95" i="2"/>
  <c r="Z95" i="2"/>
  <c r="AD92" i="2"/>
  <c r="J91" i="2"/>
  <c r="V91" i="2"/>
  <c r="AC94" i="2"/>
  <c r="AD104" i="2"/>
  <c r="V102" i="2"/>
  <c r="AC109" i="2"/>
  <c r="AC110" i="2"/>
  <c r="E115" i="2"/>
  <c r="I115" i="2"/>
  <c r="AC118" i="2"/>
  <c r="AC119" i="2"/>
  <c r="AC120" i="2"/>
  <c r="AC121" i="2"/>
  <c r="AC122" i="2"/>
  <c r="AC123" i="2"/>
  <c r="AC124" i="2"/>
  <c r="AC125" i="2"/>
  <c r="AC126" i="2"/>
  <c r="AC127" i="2"/>
  <c r="AD131" i="2"/>
  <c r="V135" i="2"/>
  <c r="AD132" i="2"/>
  <c r="AD134" i="2"/>
  <c r="AD137" i="2"/>
  <c r="AD138" i="2"/>
  <c r="AC143" i="2"/>
  <c r="AC142" i="2"/>
  <c r="AC145" i="2"/>
  <c r="P154" i="2"/>
  <c r="AB154" i="2"/>
  <c r="AD157" i="2"/>
  <c r="AD158" i="2"/>
  <c r="AD161" i="2"/>
  <c r="J162" i="2"/>
  <c r="AD162" i="2" s="1"/>
  <c r="AD167" i="2"/>
  <c r="AD168" i="2"/>
  <c r="AD169" i="2"/>
  <c r="AD170" i="2"/>
  <c r="AD171" i="2"/>
  <c r="F192" i="2"/>
  <c r="O192" i="2"/>
  <c r="W192" i="2"/>
  <c r="G21" i="2"/>
  <c r="AC18" i="2"/>
  <c r="AE18" i="2" s="1"/>
  <c r="AF18" i="2" s="1"/>
  <c r="AC20" i="2"/>
  <c r="AE20" i="2" s="1"/>
  <c r="AF20" i="2" s="1"/>
  <c r="AB13" i="2"/>
  <c r="AD16" i="2"/>
  <c r="AC14" i="2"/>
  <c r="AC15" i="2"/>
  <c r="AC16" i="2"/>
  <c r="AD15" i="2"/>
  <c r="AD14" i="2"/>
  <c r="AD19" i="2"/>
  <c r="J17" i="2"/>
  <c r="AD17" i="2" s="1"/>
  <c r="P21" i="2"/>
  <c r="AD22" i="2"/>
  <c r="AC55" i="2"/>
  <c r="AC84" i="2"/>
  <c r="AC92" i="2"/>
  <c r="AD109" i="2"/>
  <c r="J106" i="2"/>
  <c r="W115" i="2"/>
  <c r="J30" i="2"/>
  <c r="P34" i="2"/>
  <c r="M42" i="2"/>
  <c r="J38" i="2"/>
  <c r="AB44" i="2"/>
  <c r="AD44" i="2" s="1"/>
  <c r="U52" i="2"/>
  <c r="AD49" i="2"/>
  <c r="F95" i="2"/>
  <c r="Q95" i="2"/>
  <c r="AD98" i="2"/>
  <c r="AC31" i="2"/>
  <c r="AC38" i="2"/>
  <c r="AC39" i="2"/>
  <c r="G17" i="2"/>
  <c r="G34" i="2"/>
  <c r="S34" i="2"/>
  <c r="AC35" i="2"/>
  <c r="AD45" i="2"/>
  <c r="L52" i="2"/>
  <c r="X95" i="2"/>
  <c r="J102" i="2"/>
  <c r="AD39" i="2"/>
  <c r="G48" i="2"/>
  <c r="S48" i="2"/>
  <c r="AC49" i="2"/>
  <c r="AD55" i="2"/>
  <c r="AD84" i="2"/>
  <c r="J87" i="2"/>
  <c r="J97" i="2"/>
  <c r="AC98" i="2"/>
  <c r="AC107" i="2"/>
  <c r="K115" i="2"/>
  <c r="G58" i="2"/>
  <c r="S58" i="2"/>
  <c r="AC59" i="2"/>
  <c r="G87" i="2"/>
  <c r="S87" i="2"/>
  <c r="AC88" i="2"/>
  <c r="M102" i="2"/>
  <c r="Y102" i="2"/>
  <c r="Y115" i="2" s="1"/>
  <c r="AC105" i="2"/>
  <c r="H115" i="2"/>
  <c r="L115" i="2"/>
  <c r="Z115" i="2"/>
  <c r="G44" i="2"/>
  <c r="S44" i="2"/>
  <c r="AC45" i="2"/>
  <c r="M97" i="2"/>
  <c r="M100" i="2" s="1"/>
  <c r="Y97" i="2"/>
  <c r="Y100" i="2" s="1"/>
  <c r="G100" i="2"/>
  <c r="AC106" i="2"/>
  <c r="N115" i="2"/>
  <c r="R115" i="2"/>
  <c r="AA115" i="2"/>
  <c r="AC130" i="2"/>
  <c r="AC141" i="2"/>
  <c r="J154" i="2"/>
  <c r="G128" i="2"/>
  <c r="AD130" i="2"/>
  <c r="AC137" i="2"/>
  <c r="AD141" i="2"/>
  <c r="T115" i="2"/>
  <c r="X115" i="2"/>
  <c r="AD118" i="2"/>
  <c r="M148" i="2"/>
  <c r="Y148" i="2"/>
  <c r="AC146" i="2"/>
  <c r="AC156" i="2"/>
  <c r="AE176" i="2" l="1"/>
  <c r="AF176" i="2" s="1"/>
  <c r="P192" i="2"/>
  <c r="AD172" i="2"/>
  <c r="P52" i="2"/>
  <c r="AE177" i="2"/>
  <c r="AF177" i="2" s="1"/>
  <c r="AE175" i="2"/>
  <c r="AF175" i="2" s="1"/>
  <c r="AE174" i="2"/>
  <c r="AF174" i="2" s="1"/>
  <c r="S24" i="2"/>
  <c r="S27" i="2" s="1"/>
  <c r="S26" i="2" s="1"/>
  <c r="S28" i="2" s="1"/>
  <c r="AE173" i="2"/>
  <c r="AF173" i="2" s="1"/>
  <c r="AE191" i="2"/>
  <c r="AF191" i="2" s="1"/>
  <c r="AE88" i="2"/>
  <c r="AF88" i="2" s="1"/>
  <c r="AC135" i="2"/>
  <c r="AC21" i="2"/>
  <c r="Y24" i="2"/>
  <c r="Y27" i="2" s="1"/>
  <c r="Y26" i="2" s="1"/>
  <c r="Y28" i="2" s="1"/>
  <c r="S192" i="2"/>
  <c r="AE31" i="2"/>
  <c r="AF31" i="2" s="1"/>
  <c r="AC111" i="2"/>
  <c r="AE111" i="2" s="1"/>
  <c r="AF111" i="2" s="1"/>
  <c r="AB42" i="2"/>
  <c r="AE22" i="2"/>
  <c r="AF22" i="2" s="1"/>
  <c r="V115" i="2"/>
  <c r="AC162" i="2"/>
  <c r="AE162" i="2" s="1"/>
  <c r="AF162" i="2" s="1"/>
  <c r="AE146" i="2"/>
  <c r="AF146" i="2" s="1"/>
  <c r="Y192" i="2"/>
  <c r="AE142" i="2"/>
  <c r="AF142" i="2" s="1"/>
  <c r="AE152" i="2"/>
  <c r="AF152" i="2" s="1"/>
  <c r="AC172" i="2"/>
  <c r="AE150" i="2"/>
  <c r="AF150" i="2" s="1"/>
  <c r="AE36" i="2"/>
  <c r="AF36" i="2" s="1"/>
  <c r="AC154" i="2"/>
  <c r="AE165" i="2"/>
  <c r="AF165" i="2" s="1"/>
  <c r="AE56" i="2"/>
  <c r="AF56" i="2" s="1"/>
  <c r="AE163" i="2"/>
  <c r="AF163" i="2" s="1"/>
  <c r="AE41" i="2"/>
  <c r="AF41" i="2" s="1"/>
  <c r="AC139" i="2"/>
  <c r="AE139" i="2" s="1"/>
  <c r="AF139" i="2" s="1"/>
  <c r="AE126" i="2"/>
  <c r="AF126" i="2" s="1"/>
  <c r="AE122" i="2"/>
  <c r="AF122" i="2" s="1"/>
  <c r="AE137" i="2"/>
  <c r="AF137" i="2" s="1"/>
  <c r="AE127" i="2"/>
  <c r="AF127" i="2" s="1"/>
  <c r="AE110" i="2"/>
  <c r="AF110" i="2" s="1"/>
  <c r="AD135" i="2"/>
  <c r="AE113" i="2"/>
  <c r="AF113" i="2" s="1"/>
  <c r="AE99" i="2"/>
  <c r="AF99" i="2" s="1"/>
  <c r="AE164" i="2"/>
  <c r="AF164" i="2" s="1"/>
  <c r="AE109" i="2"/>
  <c r="AF109" i="2" s="1"/>
  <c r="AC13" i="2"/>
  <c r="AE40" i="2"/>
  <c r="AF40" i="2" s="1"/>
  <c r="AE147" i="2"/>
  <c r="AF147" i="2" s="1"/>
  <c r="S42" i="2"/>
  <c r="AE19" i="2"/>
  <c r="AF19" i="2" s="1"/>
  <c r="Y42" i="2"/>
  <c r="AE153" i="2"/>
  <c r="AF153" i="2" s="1"/>
  <c r="AE93" i="2"/>
  <c r="AF93" i="2" s="1"/>
  <c r="AD156" i="2"/>
  <c r="AE156" i="2" s="1"/>
  <c r="AF156" i="2" s="1"/>
  <c r="AE51" i="2"/>
  <c r="AF51" i="2" s="1"/>
  <c r="AC91" i="2"/>
  <c r="M24" i="2"/>
  <c r="M27" i="2" s="1"/>
  <c r="M26" i="2" s="1"/>
  <c r="M28" i="2" s="1"/>
  <c r="AE37" i="2"/>
  <c r="AF37" i="2" s="1"/>
  <c r="AE23" i="2"/>
  <c r="AF23" i="2" s="1"/>
  <c r="AE166" i="2"/>
  <c r="AF166" i="2" s="1"/>
  <c r="AE107" i="2"/>
  <c r="AF107" i="2" s="1"/>
  <c r="P95" i="2"/>
  <c r="AB115" i="2"/>
  <c r="AB24" i="2"/>
  <c r="AB27" i="2" s="1"/>
  <c r="AB26" i="2" s="1"/>
  <c r="AB28" i="2" s="1"/>
  <c r="AE50" i="2"/>
  <c r="AF50" i="2" s="1"/>
  <c r="AC17" i="2"/>
  <c r="AE17" i="2" s="1"/>
  <c r="AD48" i="2"/>
  <c r="AD52" i="2" s="1"/>
  <c r="AE89" i="2"/>
  <c r="AF89" i="2" s="1"/>
  <c r="AE46" i="2"/>
  <c r="AF46" i="2" s="1"/>
  <c r="Y95" i="2"/>
  <c r="AD106" i="2"/>
  <c r="AE106" i="2" s="1"/>
  <c r="AF106" i="2" s="1"/>
  <c r="AC54" i="2"/>
  <c r="AE114" i="2"/>
  <c r="AF114" i="2" s="1"/>
  <c r="AD128" i="2"/>
  <c r="AE143" i="2"/>
  <c r="AF143" i="2" s="1"/>
  <c r="AE90" i="2"/>
  <c r="AF90" i="2" s="1"/>
  <c r="AE151" i="2"/>
  <c r="AF151" i="2" s="1"/>
  <c r="M95" i="2"/>
  <c r="AD87" i="2"/>
  <c r="AE123" i="2"/>
  <c r="AF123" i="2" s="1"/>
  <c r="AE119" i="2"/>
  <c r="AF119" i="2" s="1"/>
  <c r="AE47" i="2"/>
  <c r="AF47" i="2" s="1"/>
  <c r="AE125" i="2"/>
  <c r="AF125" i="2" s="1"/>
  <c r="AE121" i="2"/>
  <c r="AF121" i="2" s="1"/>
  <c r="AE145" i="2"/>
  <c r="AF145" i="2" s="1"/>
  <c r="AB95" i="2"/>
  <c r="AE124" i="2"/>
  <c r="AF124" i="2" s="1"/>
  <c r="AE85" i="2"/>
  <c r="AF85" i="2" s="1"/>
  <c r="V42" i="2"/>
  <c r="AE134" i="2"/>
  <c r="AF134" i="2" s="1"/>
  <c r="AE112" i="2"/>
  <c r="AF112" i="2" s="1"/>
  <c r="AE98" i="2"/>
  <c r="AF98" i="2" s="1"/>
  <c r="AE120" i="2"/>
  <c r="AF120" i="2" s="1"/>
  <c r="AE59" i="2"/>
  <c r="AF59" i="2" s="1"/>
  <c r="G42" i="2"/>
  <c r="AD117" i="2"/>
  <c r="G115" i="2"/>
  <c r="AD58" i="2"/>
  <c r="J192" i="2"/>
  <c r="AD192" i="2" s="1"/>
  <c r="AD91" i="2"/>
  <c r="AE132" i="2"/>
  <c r="AF132" i="2" s="1"/>
  <c r="AE170" i="2"/>
  <c r="AF170" i="2" s="1"/>
  <c r="AE35" i="2"/>
  <c r="AF35" i="2" s="1"/>
  <c r="AE105" i="2"/>
  <c r="AF105" i="2" s="1"/>
  <c r="AE92" i="2"/>
  <c r="AF92" i="2" s="1"/>
  <c r="AE94" i="2"/>
  <c r="AF94" i="2" s="1"/>
  <c r="AE171" i="2"/>
  <c r="AF171" i="2" s="1"/>
  <c r="AE167" i="2"/>
  <c r="AF167" i="2" s="1"/>
  <c r="G192" i="2"/>
  <c r="AE57" i="2"/>
  <c r="AF57" i="2" s="1"/>
  <c r="AE49" i="2"/>
  <c r="AF49" i="2" s="1"/>
  <c r="AE55" i="2"/>
  <c r="AF55" i="2" s="1"/>
  <c r="V95" i="2"/>
  <c r="AD83" i="2"/>
  <c r="AE86" i="2"/>
  <c r="AF86" i="2" s="1"/>
  <c r="AE32" i="2"/>
  <c r="AF32" i="2" s="1"/>
  <c r="AE33" i="2"/>
  <c r="AF33" i="2" s="1"/>
  <c r="AE39" i="2"/>
  <c r="AF39" i="2" s="1"/>
  <c r="P42" i="2"/>
  <c r="J24" i="2"/>
  <c r="J27" i="2" s="1"/>
  <c r="AE118" i="2"/>
  <c r="AF118" i="2" s="1"/>
  <c r="AD154" i="2"/>
  <c r="AE161" i="2"/>
  <c r="AF161" i="2" s="1"/>
  <c r="AD13" i="2"/>
  <c r="AE104" i="2"/>
  <c r="AF104" i="2" s="1"/>
  <c r="AE169" i="2"/>
  <c r="AF169" i="2" s="1"/>
  <c r="AE158" i="2"/>
  <c r="AF158" i="2" s="1"/>
  <c r="AC117" i="2"/>
  <c r="AE131" i="2"/>
  <c r="AF131" i="2" s="1"/>
  <c r="AC44" i="2"/>
  <c r="AE44" i="2" s="1"/>
  <c r="AF44" i="2" s="1"/>
  <c r="S95" i="2"/>
  <c r="AD34" i="2"/>
  <c r="AC87" i="2"/>
  <c r="AD30" i="2"/>
  <c r="AE30" i="2" s="1"/>
  <c r="AF30" i="2" s="1"/>
  <c r="AB52" i="2"/>
  <c r="AC83" i="2"/>
  <c r="AC148" i="2"/>
  <c r="AC128" i="2"/>
  <c r="AE130" i="2"/>
  <c r="AF130" i="2" s="1"/>
  <c r="AE45" i="2"/>
  <c r="AF45" i="2" s="1"/>
  <c r="AC102" i="2"/>
  <c r="AD102" i="2"/>
  <c r="P24" i="2"/>
  <c r="P27" i="2" s="1"/>
  <c r="P26" i="2" s="1"/>
  <c r="P28" i="2" s="1"/>
  <c r="AE168" i="2"/>
  <c r="AF168" i="2" s="1"/>
  <c r="AE157" i="2"/>
  <c r="AF157" i="2" s="1"/>
  <c r="AE103" i="2"/>
  <c r="AF103" i="2" s="1"/>
  <c r="AD148" i="2"/>
  <c r="AE138" i="2"/>
  <c r="AF138" i="2" s="1"/>
  <c r="AD54" i="2"/>
  <c r="AE16" i="2"/>
  <c r="AF16" i="2" s="1"/>
  <c r="AE14" i="2"/>
  <c r="AF14" i="2" s="1"/>
  <c r="AE15" i="2"/>
  <c r="AF15" i="2" s="1"/>
  <c r="G52" i="2"/>
  <c r="AC48" i="2"/>
  <c r="V27" i="2"/>
  <c r="V26" i="2" s="1"/>
  <c r="V28" i="2" s="1"/>
  <c r="AE141" i="2"/>
  <c r="AF141" i="2" s="1"/>
  <c r="M115" i="2"/>
  <c r="AC100" i="2"/>
  <c r="AC97" i="2"/>
  <c r="AD97" i="2"/>
  <c r="J100" i="2"/>
  <c r="AD100" i="2" s="1"/>
  <c r="AC34" i="2"/>
  <c r="J42" i="2"/>
  <c r="AD38" i="2"/>
  <c r="AE38" i="2" s="1"/>
  <c r="AF38" i="2" s="1"/>
  <c r="G95" i="2"/>
  <c r="AD21" i="2"/>
  <c r="G24" i="2"/>
  <c r="G27" i="2" s="1"/>
  <c r="J95" i="2"/>
  <c r="AC58" i="2"/>
  <c r="S52" i="2"/>
  <c r="J115" i="2"/>
  <c r="AE84" i="2"/>
  <c r="AF84" i="2" s="1"/>
  <c r="AE172" i="2" l="1"/>
  <c r="AF172" i="2" s="1"/>
  <c r="AE135" i="2"/>
  <c r="AF135" i="2" s="1"/>
  <c r="AC192" i="2"/>
  <c r="AE192" i="2" s="1"/>
  <c r="AF192" i="2" s="1"/>
  <c r="AE154" i="2"/>
  <c r="AF154" i="2" s="1"/>
  <c r="AE117" i="2"/>
  <c r="AF117" i="2" s="1"/>
  <c r="AE13" i="2"/>
  <c r="AD115" i="2"/>
  <c r="AE48" i="2"/>
  <c r="AF48" i="2" s="1"/>
  <c r="AC24" i="2"/>
  <c r="Y193" i="2"/>
  <c r="AE91" i="2"/>
  <c r="AF91" i="2" s="1"/>
  <c r="AE54" i="2"/>
  <c r="AF54" i="2" s="1"/>
  <c r="AE87" i="2"/>
  <c r="AF87" i="2" s="1"/>
  <c r="AE58" i="2"/>
  <c r="AF58" i="2" s="1"/>
  <c r="AE128" i="2"/>
  <c r="AF128" i="2" s="1"/>
  <c r="AB193" i="2"/>
  <c r="AD24" i="2"/>
  <c r="AD95" i="2"/>
  <c r="AC115" i="2"/>
  <c r="M193" i="2"/>
  <c r="AE102" i="2"/>
  <c r="AF102" i="2" s="1"/>
  <c r="AE83" i="2"/>
  <c r="AF83" i="2" s="1"/>
  <c r="AC52" i="2"/>
  <c r="AE52" i="2" s="1"/>
  <c r="AF52" i="2" s="1"/>
  <c r="V193" i="2"/>
  <c r="P193" i="2"/>
  <c r="AE148" i="2"/>
  <c r="AF148" i="2" s="1"/>
  <c r="S193" i="2"/>
  <c r="AE97" i="2"/>
  <c r="AF97" i="2" s="1"/>
  <c r="AE21" i="2"/>
  <c r="AF21" i="2" s="1"/>
  <c r="AE100" i="2"/>
  <c r="AF100" i="2" s="1"/>
  <c r="J26" i="2"/>
  <c r="AD27" i="2"/>
  <c r="AD28" i="2" s="1"/>
  <c r="AE34" i="2"/>
  <c r="AF34" i="2" s="1"/>
  <c r="AC42" i="2"/>
  <c r="AD42" i="2"/>
  <c r="AC95" i="2"/>
  <c r="AE24" i="2" l="1"/>
  <c r="AF24" i="2" s="1"/>
  <c r="AE115" i="2"/>
  <c r="AF115" i="2" s="1"/>
  <c r="AE95" i="2"/>
  <c r="AF95" i="2" s="1"/>
  <c r="AD193" i="2"/>
  <c r="AD195" i="2" s="1"/>
  <c r="J28" i="2"/>
  <c r="J193" i="2" s="1"/>
  <c r="J195" i="2" s="1"/>
  <c r="AD26" i="2"/>
  <c r="AC27" i="2"/>
  <c r="G26" i="2"/>
  <c r="AE42" i="2"/>
  <c r="AF42" i="2" s="1"/>
  <c r="AC26" i="2" l="1"/>
  <c r="AE26" i="2" s="1"/>
  <c r="AF26" i="2" s="1"/>
  <c r="G28" i="2"/>
  <c r="G193" i="2" s="1"/>
  <c r="G195" i="2" s="1"/>
  <c r="AE27" i="2"/>
  <c r="AC28" i="2"/>
  <c r="AC193" i="2" s="1"/>
  <c r="AE193" i="2" l="1"/>
  <c r="AF193" i="2" s="1"/>
  <c r="AC195" i="2"/>
  <c r="AE28" i="2"/>
  <c r="AF28" i="2" s="1"/>
  <c r="AF27" i="2"/>
</calcChain>
</file>

<file path=xl/comments1.xml><?xml version="1.0" encoding="utf-8"?>
<comments xmlns="http://schemas.openxmlformats.org/spreadsheetml/2006/main">
  <authors>
    <author>etana</author>
  </authors>
  <commentList>
    <comment ref="J58" authorId="0" shapeId="0">
      <text>
        <r>
          <rPr>
            <b/>
            <sz val="8"/>
            <color indexed="81"/>
            <rFont val="Tahoma"/>
            <family val="2"/>
            <charset val="204"/>
          </rPr>
          <t>общая сумма</t>
        </r>
      </text>
    </comment>
  </commentList>
</comments>
</file>

<file path=xl/comments2.xml><?xml version="1.0" encoding="utf-8"?>
<comments xmlns="http://schemas.openxmlformats.org/spreadsheetml/2006/main">
  <authors>
    <author>etana</author>
  </authors>
  <commentList>
    <comment ref="I12" authorId="0" shapeId="0">
      <text>
        <r>
          <rPr>
            <sz val="8"/>
            <color indexed="81"/>
            <rFont val="Tahoma"/>
            <family val="2"/>
            <charset val="204"/>
          </rPr>
          <t xml:space="preserve">податок на доходи
</t>
        </r>
      </text>
    </comment>
    <comment ref="I13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військовий збір
</t>
        </r>
      </text>
    </comment>
  </commentList>
</comments>
</file>

<file path=xl/sharedStrings.xml><?xml version="1.0" encoding="utf-8"?>
<sst xmlns="http://schemas.openxmlformats.org/spreadsheetml/2006/main" count="1195" uniqueCount="699">
  <si>
    <t>Додаток №4</t>
  </si>
  <si>
    <t>Конкурсна програма: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</si>
  <si>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</si>
  <si>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</si>
  <si>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</si>
  <si>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</si>
  <si>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</si>
  <si>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</si>
  <si>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</si>
  <si>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</si>
  <si>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</si>
  <si>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</si>
  <si>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</si>
  <si>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</si>
  <si>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</si>
  <si>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</si>
  <si>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</si>
  <si>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</si>
  <si>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</si>
  <si>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</si>
  <si>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</si>
  <si>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</si>
  <si>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</si>
  <si>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</si>
  <si>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</si>
  <si>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</si>
  <si>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</si>
  <si>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</si>
  <si>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</si>
  <si>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</si>
  <si>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</si>
  <si>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</si>
  <si>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</si>
  <si>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</si>
  <si>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</si>
  <si>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</si>
  <si>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</si>
  <si>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</si>
  <si>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</si>
  <si>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</si>
  <si>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</si>
  <si>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</si>
  <si>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</si>
  <si>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</si>
  <si>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</si>
  <si>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</si>
  <si>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</si>
  <si>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</si>
  <si>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</si>
  <si>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</si>
  <si>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</si>
  <si>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</si>
  <si>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</si>
  <si>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</si>
  <si>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</si>
  <si>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</si>
  <si>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</si>
  <si>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</si>
  <si>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</si>
  <si>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</si>
  <si>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</si>
  <si>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</si>
  <si>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</si>
  <si>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</si>
  <si>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</si>
  <si>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</si>
  <si>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</si>
  <si>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</si>
  <si>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</si>
  <si>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</si>
  <si>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</si>
  <si>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</si>
  <si>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</si>
  <si>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</si>
  <si>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</si>
  <si>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</si>
  <si>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</si>
  <si>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</si>
  <si>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</si>
  <si>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</si>
  <si>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</si>
  <si>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</si>
  <si>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</si>
  <si>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</si>
  <si>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</si>
  <si>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</si>
  <si>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</si>
  <si>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</si>
  <si>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</si>
  <si>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</si>
  <si>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</si>
  <si>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</si>
  <si>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</si>
  <si>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</si>
  <si>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</si>
  <si>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</si>
  <si>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</si>
  <si>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</si>
  <si>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</si>
  <si>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</si>
  <si>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</si>
  <si>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</si>
  <si>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</si>
  <si>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</si>
  <si>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</si>
  <si>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</si>
  <si>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</si>
  <si>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</si>
  <si>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</si>
  <si>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</si>
  <si>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</si>
  <si>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</si>
  <si>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</si>
  <si>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</si>
  <si>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</si>
  <si>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</si>
  <si>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</si>
  <si>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</si>
  <si>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</si>
  <si>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</si>
  <si>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</si>
  <si>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</si>
  <si>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</si>
  <si>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</si>
  <si>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</si>
  <si>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</si>
  <si>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</si>
  <si>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</si>
  <si>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</si>
  <si>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</si>
  <si>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</si>
  <si>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</si>
  <si>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</si>
  <si>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</si>
  <si>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</si>
  <si>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</si>
  <si>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</si>
  <si>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</si>
  <si>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</si>
  <si>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</si>
  <si>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</si>
  <si>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</si>
  <si>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</si>
  <si>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</si>
  <si>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</si>
  <si>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</si>
  <si>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</si>
  <si>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</si>
  <si>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</si>
  <si>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</si>
  <si>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</si>
  <si>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</si>
  <si>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</si>
  <si>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</si>
  <si>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</si>
  <si>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</si>
  <si>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</si>
  <si>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</si>
  <si>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</si>
  <si>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</si>
  <si>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</si>
  <si>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</si>
  <si>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</si>
  <si>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</si>
  <si>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</si>
  <si>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</si>
  <si>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</si>
  <si>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</si>
  <si>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</si>
  <si>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</si>
  <si>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</si>
  <si>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</si>
  <si>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</si>
  <si>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</si>
  <si>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</si>
  <si>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</si>
  <si>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</si>
  <si>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</si>
  <si>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</si>
  <si>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</si>
  <si>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</si>
  <si>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</si>
  <si>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</si>
  <si>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</si>
  <si>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</si>
  <si>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</si>
  <si>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</si>
  <si>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</si>
  <si>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</si>
  <si>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</si>
  <si>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</si>
  <si>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</si>
  <si>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</si>
  <si>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</si>
  <si>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</si>
  <si>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</si>
  <si>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</si>
  <si>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</si>
  <si>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</si>
  <si>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</si>
  <si>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</si>
  <si>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</si>
  <si>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</si>
  <si>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</si>
  <si>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</si>
  <si>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</si>
  <si>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</si>
  <si>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</si>
  <si>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</si>
  <si>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</si>
  <si>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</si>
  <si>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</si>
  <si>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</si>
  <si>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</si>
  <si>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</si>
  <si>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</si>
  <si>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</si>
  <si>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</si>
  <si>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</si>
  <si>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</si>
  <si>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</si>
  <si>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</si>
  <si>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</si>
  <si>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</si>
  <si>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</si>
  <si>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</si>
  <si>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</si>
  <si>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</si>
  <si>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</si>
  <si>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</si>
  <si>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</si>
  <si>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</si>
  <si>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</si>
  <si>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</si>
  <si>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</si>
  <si>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</si>
  <si>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</si>
  <si>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</si>
  <si>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</si>
  <si>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</si>
  <si>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</si>
  <si>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</si>
  <si>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</si>
  <si>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</si>
  <si>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</si>
  <si>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</si>
  <si>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</si>
  <si>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</si>
  <si>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</si>
  <si>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</si>
  <si>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</si>
  <si>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</si>
  <si>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</si>
  <si>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</si>
  <si>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</si>
  <si>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</si>
  <si>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</si>
  <si>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</si>
  <si>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</si>
  <si>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</si>
  <si>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</si>
  <si>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</si>
  <si>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</si>
  <si>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нарахування ЄСВ 22% по ЦПХ</t>
  </si>
  <si>
    <t>автомобіль марки Ford, модель Transit, 2000 року випуску, на ДП робота по змінах (2333км)</t>
  </si>
  <si>
    <t>ФОП Підгорняк Олександр Олександрович/обід/ ((із розрахунку 8 осіб по 150 грн. на особу на день, 36 знімальних змін))</t>
  </si>
  <si>
    <t>Красюк Юліка Юріївна, Адміністратор проекту</t>
  </si>
  <si>
    <t>Делієргієв Максим Васильович, Режисер передачі про музику</t>
  </si>
  <si>
    <t>ФОП Кармаліта Катерина Євгеніївна</t>
  </si>
  <si>
    <t>Цикл аналітично-пізнавальних телевізійних передач "Фантастичні українці"</t>
  </si>
  <si>
    <t>Диз-паливо</t>
  </si>
  <si>
    <t>літрів</t>
  </si>
  <si>
    <t>Жосткий диск зовнішній: Seagate HDD 3/5* 600 Гб</t>
  </si>
  <si>
    <t xml:space="preserve">Вінчестери/ WD Elements Portable (WDBU6Y0020BBK-WESN) </t>
  </si>
  <si>
    <t>Карта памяті</t>
  </si>
  <si>
    <t>змін</t>
  </si>
  <si>
    <t>рекламні витрати (спецпроекти в ЗМІ)</t>
  </si>
  <si>
    <t>рекламні витрати (реклама у Facebook та Instagram)</t>
  </si>
  <si>
    <t xml:space="preserve">SMM підтримка проекту </t>
  </si>
  <si>
    <t>PR підтримка проекту</t>
  </si>
  <si>
    <t>Організація комунікацій зі ЗМІ та лідерами думок; розробка плану проведення PR-кампанії та медіа-плану; написання новин, прес-релізів, пост-релізів і їх поширення в ЗМІ; організація проведення презентації проекту для преси та експертного обговорення; аналіз ефективності проведених заходів. ФОП Антонюк</t>
  </si>
  <si>
    <t>Жосткий диск зовнішній: HDD USB3 10TB EXT</t>
  </si>
  <si>
    <t>хв</t>
  </si>
  <si>
    <t>Керівник проекту, Продюсер Кармаліта К.Є.</t>
  </si>
  <si>
    <t>Даний пункт включає кольорокорекцію 4-х передач. Загальний хронометраж 45-50 хвилин * 4.  ФОП Орлик А.М.</t>
  </si>
  <si>
    <t>ФОП Бочаров М.</t>
  </si>
  <si>
    <t xml:space="preserve">Постпродакшн звуку 4-х передач. Загальний хронометраж 45-50 хвилин * 4. </t>
  </si>
  <si>
    <t>операція</t>
  </si>
  <si>
    <t>Сауріна Ірина Павлівна, Продюсер</t>
  </si>
  <si>
    <t>Авдєєв Дмитро Леонідович, креативний продюсер, режиссер передачі про кіно</t>
  </si>
  <si>
    <t>Гисева Аліна Анатоліївна, сценарист/ведуча</t>
  </si>
  <si>
    <t>Литвиненко Андрій Володимирович, Режисер передачі про мистецтво</t>
  </si>
  <si>
    <t>Терьохін Дмитро Костянтинович, Звукорежисер, продюсер постпродакшену</t>
  </si>
  <si>
    <t>Адміністратор на знімальному майданчику</t>
  </si>
  <si>
    <t>і</t>
  </si>
  <si>
    <t>ї</t>
  </si>
  <si>
    <t>й</t>
  </si>
  <si>
    <t>к</t>
  </si>
  <si>
    <t>л</t>
  </si>
  <si>
    <t>м</t>
  </si>
  <si>
    <t>н</t>
  </si>
  <si>
    <t>о</t>
  </si>
  <si>
    <t>п</t>
  </si>
  <si>
    <t>р</t>
  </si>
  <si>
    <t>Композитор послуга</t>
  </si>
  <si>
    <t>Кочнев Дмитро Сергійович, Режисер передачі про літературу</t>
  </si>
  <si>
    <t>Данилін Микита Сергійович, Оператор-постановник (зміни)</t>
  </si>
  <si>
    <t>Другий оператор 1 - ФОП Орел Т. Р</t>
  </si>
  <si>
    <t>Другий оператор 2 - Авілов О.В.</t>
  </si>
  <si>
    <t>Другий оператор 3 - Авілов О.В.</t>
  </si>
  <si>
    <t>Другий оператор 4 - Авілов О.В.</t>
  </si>
  <si>
    <t>с</t>
  </si>
  <si>
    <t>т</t>
  </si>
  <si>
    <t>у</t>
  </si>
  <si>
    <t>ф</t>
  </si>
  <si>
    <t>Камера Sony Alpha a7 III * 36 змін</t>
  </si>
  <si>
    <t>Клітка під камеру Tilta ES-17A for Sony A7sII * 36 змін</t>
  </si>
  <si>
    <t>Перехідник Metabones Canon EF to Sony E * 36 змін</t>
  </si>
  <si>
    <t>Штатив * 36 змін</t>
  </si>
  <si>
    <t>Ріг комплект с фокусом LanParte SCR-01 * 36 змін</t>
  </si>
  <si>
    <t>Canon 70-200 * 36 змін</t>
  </si>
  <si>
    <t>Canon 24-70 * 36 змін</t>
  </si>
  <si>
    <t>Canon 100мм * 36 змін</t>
  </si>
  <si>
    <t>Sigma 18-35mm f/1.8 * 36 змін</t>
  </si>
  <si>
    <t>Фільтрація Tiffen Digital Neutral Density Filter Kit (77mm, 82mm ND 0.6, 0.9, 1.2) * 36 змін</t>
  </si>
  <si>
    <t>LED-панель MLux LED 1300BP (Bi-color) * 36 змін</t>
  </si>
  <si>
    <t>Штатив C-Stand 30" * 36 змін</t>
  </si>
  <si>
    <t>Штатив C-Stand 20" * 36 змін</t>
  </si>
  <si>
    <t>Рама Frost Frame 1x1 * 36 змін</t>
  </si>
  <si>
    <t>Флаг 1x1 * 36 змін</t>
  </si>
  <si>
    <t>Піна + Вила * 36 змін</t>
  </si>
  <si>
    <t>Монітор накамерний TV Logic 5,6 * 36 змін</t>
  </si>
  <si>
    <t>Батарея SWIT 146 V-mount * 36 змін</t>
  </si>
  <si>
    <t>Recorder ZOOM F8 * 36 змін</t>
  </si>
  <si>
    <t>Комплект радіосистеми EW 500 G4 (790-865) Sennheiser Wireless Bodypack * 36 змін</t>
  </si>
  <si>
    <t>Система на камеру та прослушка режисеру EW 112(823-865) Sennheiser Wireless Bodypack * 36 змін</t>
  </si>
  <si>
    <t>Sound Boom Sennheiser 416 KIT / бум комплект * 36 змін</t>
  </si>
  <si>
    <t>Headphone Beyerdynamic DT-770 PRO * 36 змін</t>
  </si>
  <si>
    <t>SANKEN COS11D\mini-jack * 36 змін</t>
  </si>
  <si>
    <t>Гример- Руденко Анастасія Олексіївна ФОП</t>
  </si>
  <si>
    <t>Письмовий переклад - ФОП Фурман А.О.</t>
  </si>
  <si>
    <t xml:space="preserve">Даний пункт включає розшифровку відеоматеріалу, переклад на англійську та створення субтитрів англійською та українською мовами. Корекцію та редактуру субтитрів. Із розрахунку 200 хвилин загального хронометражу 4 передач </t>
  </si>
  <si>
    <t xml:space="preserve">Цей пункт включає розробку загальної айдентики проекту, графічних та анімаційних матеріалів окремо для кожної з 4-х передач: інтро, заставка, перебивки, плашки, візуальні ефекти, титри та клінап. Кожна передача міститиме 45-60 сек анімованого інтро, анімовану заставку, 3-4 перебивки, анімовані графічні плашки та анімовані титри. Оплата робіт згідно договору </t>
  </si>
  <si>
    <t>Монтаж трейлерів та відео-анонсів - ФОП Орел Т.Р.</t>
  </si>
  <si>
    <t>Кольорокорекція - ФОП Орлик А.М.</t>
  </si>
  <si>
    <t xml:space="preserve">Даний пункт включає монтаж 4-х передач. Загальний хронометраж 45-50 хвилин * 4. </t>
  </si>
  <si>
    <t>Монтаж фільму -  ФОП Белкін А.О.</t>
  </si>
  <si>
    <t>Постродакшн звуку (чистка, шумове оформлення, саунд дизайн, зведення) - Бородавка В.В</t>
  </si>
  <si>
    <t>Комп'ютерна графіка, анімація та візуальні ефекти, дизайн титрів - ФОП Яковлев Р.Ф.</t>
  </si>
  <si>
    <t>Арт-простір в стилі лофт «THE BEST PLACE», вул. Антоновича, 23, 125 кв.м</t>
  </si>
  <si>
    <t>за період з  01 червня 2020року по 30 жовтня 2020року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</si>
  <si>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Цикл аналітично-пізнавальних телевізійних передач "Фантастичні українці"</t>
    </r>
  </si>
  <si>
    <t>у період з 01 червня 2020 року по30 жовтня 2020року</t>
  </si>
  <si>
    <t>Делієргієв Максим Васильович/3260708476</t>
  </si>
  <si>
    <t>Акт від 30.09.2020р</t>
  </si>
  <si>
    <t xml:space="preserve"> Режисер передачі про музику</t>
  </si>
  <si>
    <t>Договір ЦПХ № 6 від 01.06.2020р</t>
  </si>
  <si>
    <t>п/д 55 від 15.09.2020</t>
  </si>
  <si>
    <t>п/д 54 від 15.09.2020</t>
  </si>
  <si>
    <t>п/д 53,56 від 15.09.2020</t>
  </si>
  <si>
    <t>п/д 87 від 09.10.2020</t>
  </si>
  <si>
    <t>п/д 98 від 12.10.2020</t>
  </si>
  <si>
    <t>п/д 97 від 12.10.2020</t>
  </si>
  <si>
    <t>п/п 104 від 16.10.2020</t>
  </si>
  <si>
    <t>п/д 103 від 12.10.2020</t>
  </si>
  <si>
    <t>п/д 102 від 12.10.2020</t>
  </si>
  <si>
    <t>п/д 89 від 09.10.2020</t>
  </si>
  <si>
    <t>п/д 88 від 09.10.2020</t>
  </si>
  <si>
    <t>п/д 96 від 12.10.2020</t>
  </si>
  <si>
    <t xml:space="preserve"> Адміністратор проекту</t>
  </si>
  <si>
    <t>Красюк Юліка Юріївна / 2278317008</t>
  </si>
  <si>
    <t>Договір ЦПХ № 9 від 01.06.2020р</t>
  </si>
  <si>
    <t>п/д 9 від 03.08.2020</t>
  </si>
  <si>
    <t>п/д 12 від 03.08.2020</t>
  </si>
  <si>
    <t>п/д 11 від 03.08.2020</t>
  </si>
  <si>
    <t>п/д 18 від 07.08.2020</t>
  </si>
  <si>
    <t>п/д 20 від 07.08.2020</t>
  </si>
  <si>
    <t>п/д 19 від 07.08.2020</t>
  </si>
  <si>
    <t>п/д 134 від 26.10.2020</t>
  </si>
  <si>
    <t>п/д 135 від 26.10.2020</t>
  </si>
  <si>
    <t>п/д 133 від 26.10.2020</t>
  </si>
  <si>
    <t>ГУ ДПС у Київській обл / 43141377</t>
  </si>
  <si>
    <t>п/д 10 від 03.08.2020</t>
  </si>
  <si>
    <t>п/д 21 від 07.08.2020</t>
  </si>
  <si>
    <t>п/д 132 від 26.10.2020</t>
  </si>
  <si>
    <t>п/д 52 від 15.09.2020</t>
  </si>
  <si>
    <t>п/д 90 від 09.10.2020</t>
  </si>
  <si>
    <t>ТОВ "Сінерентал" / 41400973</t>
  </si>
  <si>
    <t>Договір оренди обладнання 3006/20 від 30.06.2020р.</t>
  </si>
  <si>
    <t>Акт, за додатком № 1 до договору від 10.09.2020р</t>
  </si>
  <si>
    <t>Оренда транспорту автомобіль марки Ford, модель Transit, 2000 року випуску, на ДП</t>
  </si>
  <si>
    <t>Договір оренди № 26 від 01.07.2020р</t>
  </si>
  <si>
    <t>Акт прийому передач від 09.09.2020р</t>
  </si>
  <si>
    <t>п/д 35 від 09.09.2020</t>
  </si>
  <si>
    <t>п/д 60 від 16.09.2020</t>
  </si>
  <si>
    <t>п/д 59 від 16.09.2020</t>
  </si>
  <si>
    <t>1/1.3/а</t>
  </si>
  <si>
    <t>1/1.3/б</t>
  </si>
  <si>
    <t>2/2.1/а</t>
  </si>
  <si>
    <t>5/5.2/а-ф</t>
  </si>
  <si>
    <t>5/5.3/а</t>
  </si>
  <si>
    <t>6/6.1/а</t>
  </si>
  <si>
    <t>Харчування - обід</t>
  </si>
  <si>
    <t>ФОП Підгорняк Олександр Олександрович / 2662900172</t>
  </si>
  <si>
    <t>Договір про надання послуг з організації харчування № 49 від 01.07.2020р</t>
  </si>
  <si>
    <t>п/д 20 від 30.06.2020р</t>
  </si>
  <si>
    <t>п/д 33 від 13.07.2020</t>
  </si>
  <si>
    <t>7/7.1/а</t>
  </si>
  <si>
    <t>***</t>
  </si>
  <si>
    <t>Дизильне паливо</t>
  </si>
  <si>
    <t>7/7.2/а</t>
  </si>
  <si>
    <t>7/7.2/б</t>
  </si>
  <si>
    <t>7/7.2/в</t>
  </si>
  <si>
    <t>ФОП Кравчук Світлана Василівна / 3186715208</t>
  </si>
  <si>
    <t>Видаткова накладна № 143 від 11.09.2020р</t>
  </si>
  <si>
    <t>Рахунок № 227 від 08.09.2020р</t>
  </si>
  <si>
    <t>п/д 33 від 03.09.2020</t>
  </si>
  <si>
    <t>Носії, накопичувачі/ жесткий диск</t>
  </si>
  <si>
    <t>Носії, накопичувачі/ винти</t>
  </si>
  <si>
    <t>ФОП Павлюк Інна Василівна / 3389711064</t>
  </si>
  <si>
    <t>Рахунок № 1130009926 від 17.09.2020р</t>
  </si>
  <si>
    <t>Видатова накладна № 1130009926 від 21.09.2020р</t>
  </si>
  <si>
    <t>ТОВ "Компютери та комунікації" / 38514333</t>
  </si>
  <si>
    <t>Носії, накопичувачі/ Жосткий диск зовнішній - карта памяті</t>
  </si>
  <si>
    <t>Рахунок-фактура 10096 від 24.06.2020р</t>
  </si>
  <si>
    <t>Видатова накладна № 2183 від 27.06.2020р</t>
  </si>
  <si>
    <t>п/д 19 від 25.06.2020р</t>
  </si>
  <si>
    <t>п/д 66 від 16.09.2020р</t>
  </si>
  <si>
    <t xml:space="preserve">Фото та відеозйомка бекстейджу під час знімального періоду, обробка фото. Для використання в соціальних мережах, анонсах та промоматеріалах проекту. Оплата згідно договору </t>
  </si>
  <si>
    <t>Послуги з просування / фото-, відеофіксація.</t>
  </si>
  <si>
    <t>9/а</t>
  </si>
  <si>
    <t>ФОП Куліков Олександр Сергійович / 3530300510</t>
  </si>
  <si>
    <t>9/б</t>
  </si>
  <si>
    <t>9/в</t>
  </si>
  <si>
    <t>9/г</t>
  </si>
  <si>
    <t>9/д</t>
  </si>
  <si>
    <t>Договір № 23 від 01.07.2020р</t>
  </si>
  <si>
    <t>ФОП Бочаров Микола Володимирович / 2307608138</t>
  </si>
  <si>
    <t>ФОП Момотюк Анжела Вікторівна / 3372011604</t>
  </si>
  <si>
    <t>ФОП Антонюк Оксана Леонідівна / 3085511867</t>
  </si>
  <si>
    <t>12/б</t>
  </si>
  <si>
    <t>Послуги з перекладу/ письмовий переклад</t>
  </si>
  <si>
    <t>ФОП Фурман Антон Олександрович / 3464100731</t>
  </si>
  <si>
    <t>п/д 131 від 26.10.2020р</t>
  </si>
  <si>
    <t>Договір № 1 від 12.10.2020р</t>
  </si>
  <si>
    <t>13/а</t>
  </si>
  <si>
    <t>13/б</t>
  </si>
  <si>
    <t>13/в</t>
  </si>
  <si>
    <t>13/г</t>
  </si>
  <si>
    <t>ФОП Кондрацька Оксана Іванівна / 2821420164</t>
  </si>
  <si>
    <t>Договір про надання бухгалтерських послуг № 2 від 01.06.2020р</t>
  </si>
  <si>
    <t>п/д 127 від 26.10.2020р</t>
  </si>
  <si>
    <t>п/д 122 від 26.10.2020р</t>
  </si>
  <si>
    <t>п/д від 15.09.2020р</t>
  </si>
  <si>
    <t>Акт № 14 від 30.10.2020р</t>
  </si>
  <si>
    <t>Акт надання послуг № 5 від 28.10.2020р</t>
  </si>
  <si>
    <t>ФОП ФОП Андрійко Олеся Олексіївна / 3469010189</t>
  </si>
  <si>
    <t>п/д 125 від 26.10.2020р</t>
  </si>
  <si>
    <t>Договір № 1 від 01.06.2020р</t>
  </si>
  <si>
    <t>ПП "СервісКом Аудит/ 37920825</t>
  </si>
  <si>
    <t>Договір  № 2020/06/15-1 від 15.06.2020р</t>
  </si>
  <si>
    <t>п/д 123 від 26.10.2020р</t>
  </si>
  <si>
    <t>Адміністративні витрати / Бухгалтерські послуги</t>
  </si>
  <si>
    <t>Адміністративні витрати / Юридичні послуги</t>
  </si>
  <si>
    <t>Адміністративні витрати /Аудиторські послуги</t>
  </si>
  <si>
    <t xml:space="preserve">Адміністративні витрати / Керівник проекту, Продюсер </t>
  </si>
  <si>
    <t>ФОП Кармаліта Катерина Євгеніївна / 3007510828</t>
  </si>
  <si>
    <t>п/д 138 від 26.10.2020р</t>
  </si>
  <si>
    <t>п/д 136 від 26.10.2020р</t>
  </si>
  <si>
    <t>п/д 137 від 26.10.2020р</t>
  </si>
  <si>
    <t>п/д 124 від 26.10.2020р</t>
  </si>
  <si>
    <t>Договір № 32 від 10.08.2020р</t>
  </si>
  <si>
    <t>п/д 95 від 12.10.2020р</t>
  </si>
  <si>
    <t>п/д 112 від 21.10.2020р</t>
  </si>
  <si>
    <t>п/д 94 від 09.10.2020р</t>
  </si>
  <si>
    <t>Договір про надання послуг № 1 від 01.08.2020р</t>
  </si>
  <si>
    <t>Договір з соціального маркетингу  № 25 від 01.07.2020р</t>
  </si>
  <si>
    <t>п/д 91 від 09.10.2020р</t>
  </si>
  <si>
    <t>Послуги комп'ютерної обробки, монтажу, зведення / Монтаж фільму</t>
  </si>
  <si>
    <t>14/14.2/а</t>
  </si>
  <si>
    <t>ФОП Белкін Андрій Олександрович / 2810010330</t>
  </si>
  <si>
    <t>Договір № 30 від 09.09.2020р</t>
  </si>
  <si>
    <t>п/д 111 від 21.10.2020</t>
  </si>
  <si>
    <t>14/14.2/б</t>
  </si>
  <si>
    <t>Послуги комп'ютерної обробки, монтажу, зведення / Кольорокорекція</t>
  </si>
  <si>
    <t>ФОП Орлик Андрій Миколайович / 2970311636</t>
  </si>
  <si>
    <t>п/д 114 від 26.10.2020р</t>
  </si>
  <si>
    <t>Договір № 1 від 10.09.2020р</t>
  </si>
  <si>
    <t>Договір № 1 від 10 вересня 2020р</t>
  </si>
  <si>
    <t>Послуги комп'ютерної обробки, монтажу, зведення / Постродакшн звуку (чистка, шумове оформлення, саунд дизайн, зведення)</t>
  </si>
  <si>
    <t>ФОП Бородавка Вячеслав Вікторович / 3456408758</t>
  </si>
  <si>
    <t>п/д 115 від 26.10.2020р</t>
  </si>
  <si>
    <t>14/14.2/в</t>
  </si>
  <si>
    <t>14/14.2/г</t>
  </si>
  <si>
    <t xml:space="preserve">Послуги комп'ютерної обробки, монтажу, зведення / Комп'ютерна графіка, анімація та візуальні ефекти, дизайн титрів </t>
  </si>
  <si>
    <t>ФОП Яковлев Роман Федорович / 3428114355</t>
  </si>
  <si>
    <t>Договір № 26 від 10.08.2020р</t>
  </si>
  <si>
    <t>п/д 120 від 26.10.2020р</t>
  </si>
  <si>
    <t>п/д 119 від 26.10.2020</t>
  </si>
  <si>
    <t>п/д 118 від 26.10.2020р</t>
  </si>
  <si>
    <t>14/14.2/д</t>
  </si>
  <si>
    <t>Послуги комп'ютерної обробки, монтажу, зведення / Монтаж трейлерів та відео-анонсів</t>
  </si>
  <si>
    <t>ФОП Орел Тимлфій Романович / 3640107037</t>
  </si>
  <si>
    <t>Договір № 28 від 16.08.2020р</t>
  </si>
  <si>
    <t>п/д 113 від 26.10.2020р</t>
  </si>
  <si>
    <t>п/д 121 від 26.10.2020р</t>
  </si>
  <si>
    <t>п/д 67 від 18.09.2020</t>
  </si>
  <si>
    <t>14/14.4/в</t>
  </si>
  <si>
    <t>Інші прямі витрати / Банківська комісія за переказ</t>
  </si>
  <si>
    <t>АТ "ОТП Банк" / 21685166</t>
  </si>
  <si>
    <t>мемор ордер 5 від 26.10.2020р</t>
  </si>
  <si>
    <t>14/14.4/г</t>
  </si>
  <si>
    <t>Договір № 008/000513/16/РКО</t>
  </si>
  <si>
    <t>м.орд 27479347; 27464868 від 21.10.2020р</t>
  </si>
  <si>
    <t>м.орд 34623822; 34024345; 33912193; 33910980; 33910471; 33909393; 33244948;32713608; 32713585; 32713563;32713535; 32713396; 32686182; 32685494; 32685426; 32685199; 32684382; 32684051; 32683388 від 26.10.2020р</t>
  </si>
  <si>
    <t>мем орд 20102744; 20014889; 19895123; 19860200; 19853877; 19850088</t>
  </si>
  <si>
    <t>14/14.4/е</t>
  </si>
  <si>
    <t>Продюсер</t>
  </si>
  <si>
    <t>ФОП Сауріна Ірина Павлівна / 2705010065</t>
  </si>
  <si>
    <t>п/д 83 від 09.10.2020р</t>
  </si>
  <si>
    <t>Договір № 3 від 01 червня 2020р</t>
  </si>
  <si>
    <t>п/д 39 від 09.09.2020р</t>
  </si>
  <si>
    <t>п/д 48 від 11.09.2020р</t>
  </si>
  <si>
    <t>п/д 69 від 21.09.2020р</t>
  </si>
  <si>
    <t>п/д 76 від 29.09.2020р</t>
  </si>
  <si>
    <t>п/д 38 від 09.09.2020р</t>
  </si>
  <si>
    <t>Креативний продюсер, режиссер передачі про кіно</t>
  </si>
  <si>
    <t>14/14.4/є</t>
  </si>
  <si>
    <t>ФОП Авдєєв Дмитро Леонідович / 3099503033</t>
  </si>
  <si>
    <t>п/д 84 від 09.10.2020р</t>
  </si>
  <si>
    <t>ТОВ "ВД "Медіа-ДК" / 39145695</t>
  </si>
  <si>
    <t>Договір 1120-2; Рахунок № 48583 від 05.10.2020р</t>
  </si>
  <si>
    <t>п/д 78 від 06.10.2020р</t>
  </si>
  <si>
    <t>Сценарист/ведуча</t>
  </si>
  <si>
    <t>14/14.4/ж</t>
  </si>
  <si>
    <t>ФОП Гисева Аліна Анатоліївна / 3577203147</t>
  </si>
  <si>
    <t>Договір про надання послуг № 11 від 01.06.2020р</t>
  </si>
  <si>
    <t>п/д 77 від 01.10.2020</t>
  </si>
  <si>
    <t>п/д 82 від 09.10.2020р</t>
  </si>
  <si>
    <t>п/д 101 від 16.10.2020</t>
  </si>
  <si>
    <t>п/д 37 від 09.09.2020р</t>
  </si>
  <si>
    <t>п/д 32 від 03.09.2020р</t>
  </si>
  <si>
    <t>п/д 75 від 29.09.2020р</t>
  </si>
  <si>
    <t>п/д 70 від 21.09.2020р</t>
  </si>
  <si>
    <t>п/д 23 від 11.08.2020р</t>
  </si>
  <si>
    <t>п/д 24 від 17.08.2020р</t>
  </si>
  <si>
    <t>п/д 13 від 03.08.2020р</t>
  </si>
  <si>
    <t>п/д 14 від 03.08.2020р</t>
  </si>
  <si>
    <t>п/д 7 від 03.08.2020р</t>
  </si>
  <si>
    <t>п/д 5 від 03.08.2020р</t>
  </si>
  <si>
    <t>п/д 6 від 03.08.2020р</t>
  </si>
  <si>
    <t>п/д 31 від 21.08.2020р</t>
  </si>
  <si>
    <t>ТОВ "Топливо ЮА" / 43065401</t>
  </si>
  <si>
    <t>Договір № 380989894466 від 21.08.2020р - паливні талони</t>
  </si>
  <si>
    <t>Режисер передачі про літературу</t>
  </si>
  <si>
    <t>14/14.4/з</t>
  </si>
  <si>
    <t>ФОП Кочнев Дмитро Сергійович / 3196416219</t>
  </si>
  <si>
    <t>п/д 86 від 09.10.2020р</t>
  </si>
  <si>
    <t>п/д 49 від 15.09.2020р</t>
  </si>
  <si>
    <t>п/д 51 від 15.09.2020р</t>
  </si>
  <si>
    <t>п/д 25 від 17.08.2020р</t>
  </si>
  <si>
    <t>п/д 42 від 21.07.2020р</t>
  </si>
  <si>
    <t>14/14.4/і</t>
  </si>
  <si>
    <t>Режисер передачі про мистецтво</t>
  </si>
  <si>
    <t>ФОП Литвиненко Андрій Володимирович / 310210898</t>
  </si>
  <si>
    <t>п/д 50 від 15.09.2020р</t>
  </si>
  <si>
    <t>п/д 99 від 16.10.2020р</t>
  </si>
  <si>
    <t>п/д 26 від 17.08.2020р</t>
  </si>
  <si>
    <t>п/д 32 від 13.07.2020р</t>
  </si>
  <si>
    <t>п/д 30 від 08.07.2020</t>
  </si>
  <si>
    <t>п/д 27 від 08.07.2020</t>
  </si>
  <si>
    <t>п/д 26 від 07.07.2020р</t>
  </si>
  <si>
    <t>п/д 25 від 07.07.2020р</t>
  </si>
  <si>
    <t>п/д 40 від 17.10.2020р</t>
  </si>
  <si>
    <t>п/д 23 від 06.07.2020</t>
  </si>
  <si>
    <t>п/д 22 від 06.07.2020р</t>
  </si>
  <si>
    <t>п/д 24 від 06.07.2020р</t>
  </si>
  <si>
    <t>14/14.4/ї</t>
  </si>
  <si>
    <t>Оператор-постановник</t>
  </si>
  <si>
    <t>ФОП Данилін Микита Сергійович / 3521014078</t>
  </si>
  <si>
    <t>Договір № 16 від 25 червня 2020р</t>
  </si>
  <si>
    <t>п/д 57 від 19.09.2020р</t>
  </si>
  <si>
    <t>п/д 100 від 16.10.2020р</t>
  </si>
  <si>
    <t>п/д 2 від 28.07.2020р</t>
  </si>
  <si>
    <t xml:space="preserve">Другий оператор 1 </t>
  </si>
  <si>
    <t>п/п 63 від 16.09.2020р</t>
  </si>
  <si>
    <t>Договір № 29 від 28.07.2020р</t>
  </si>
  <si>
    <t>14/14.4/й</t>
  </si>
  <si>
    <t>14/14.4/к</t>
  </si>
  <si>
    <t>14/14.4/л</t>
  </si>
  <si>
    <t>Другий оператор 2</t>
  </si>
  <si>
    <t>14/14.4/м</t>
  </si>
  <si>
    <t>Другий оператор 3</t>
  </si>
  <si>
    <t>Другий оператор 4</t>
  </si>
  <si>
    <t>ФОП Авілов Олег Володимирович / 2790106292</t>
  </si>
  <si>
    <t>Договір № 18 від 01.07.2020р</t>
  </si>
  <si>
    <t>Акт виконаних робіт, наданиї послуг № 1 від 09.09.2020р</t>
  </si>
  <si>
    <t>п/д 62 від 16.09.2020р</t>
  </si>
  <si>
    <t>п/д 64 від 16.09.2020р</t>
  </si>
  <si>
    <t>п/д 65 від 17.09.2020р</t>
  </si>
  <si>
    <t>п/д 79  09.10.2020р</t>
  </si>
  <si>
    <t>п/д 3 від 28.07.2020р</t>
  </si>
  <si>
    <t>Звукорежисер, продюсер постпродакшену</t>
  </si>
  <si>
    <t xml:space="preserve">ФОП Терьохін Дмитро Костянтинович, </t>
  </si>
  <si>
    <t>14/14.4/н</t>
  </si>
  <si>
    <t>п/д 116 від 26.10.2020р</t>
  </si>
  <si>
    <t>п/д 43 від 10.09.2020р</t>
  </si>
  <si>
    <t>Договір № 19 від 01.07.2020р</t>
  </si>
  <si>
    <t>Договір № 27 від 01.07.2020р</t>
  </si>
  <si>
    <t>Гример</t>
  </si>
  <si>
    <t>14/14.4/о</t>
  </si>
  <si>
    <t>ФОП Руденко Анастасія Олексіївна / 3159613903</t>
  </si>
  <si>
    <t>Договір № 20 від 01.07.2020р</t>
  </si>
  <si>
    <t>п/д 34 від 09.09.2020р</t>
  </si>
  <si>
    <t>п/д 36 від 09.09.2020р</t>
  </si>
  <si>
    <t>п/д 45 від 10.09.2020р</t>
  </si>
  <si>
    <t>п/д 40 від  09.09.2020р</t>
  </si>
  <si>
    <t>14/14.4/п</t>
  </si>
  <si>
    <t>ФОП Кирилова Олена Глібівна / 3576409666</t>
  </si>
  <si>
    <t>п/д 47 від 14.09.2020р</t>
  </si>
  <si>
    <t>Договір № 22 від 01.07.2020р</t>
  </si>
  <si>
    <t>Композитор</t>
  </si>
  <si>
    <t>14/14.4/р</t>
  </si>
  <si>
    <t>ФОП Саченко Володимир Валерійович / 3349316497</t>
  </si>
  <si>
    <t>п/д 117 від 26.10.2020р</t>
  </si>
  <si>
    <t>п/д 46 від 11.09.2020р</t>
  </si>
  <si>
    <t>Акт № 1 від 26.10.2020р</t>
  </si>
  <si>
    <t>Акт № 29-1 від 29.10.2020р</t>
  </si>
  <si>
    <t>Акт № 1 від 01.10.2020р</t>
  </si>
  <si>
    <t>Акт № 2 від 26.10.2020р</t>
  </si>
  <si>
    <t>Договір № 4 від 01 червня 2020р</t>
  </si>
  <si>
    <t>п/д 21 від 06.07.2020р</t>
  </si>
  <si>
    <t>п/д 8 від 03.08.2020р</t>
  </si>
  <si>
    <t>п/д 85 від 09.10.2020р</t>
  </si>
  <si>
    <t>п/д 105 від 16.10.2020р</t>
  </si>
  <si>
    <t>п/д 30 від 21.08.2020р</t>
  </si>
  <si>
    <t>п/д 28 від 20.08.2020р</t>
  </si>
  <si>
    <t>п/д 73 від 22.09.2020р</t>
  </si>
  <si>
    <t>п/д 38 від 15.07.2020</t>
  </si>
  <si>
    <t>п/д 4 від 29.07.2020</t>
  </si>
  <si>
    <t>видаткова накладна 01/07 від 01.07.2020р; 02/07 від 02.07.2020р; 03/07 від 03.07.2020р; 07/07 від 07.07.2020р; 06/07 від 06.07.2020р; 10/07 від 10.07.2020р; 11/07 від 11.07.2020р; 12/07 від 12.07.2020р; 15/07 від 15.07.2020р</t>
  </si>
  <si>
    <t>видаткова накладна 16/07 від 16.07.20; 17/07 від 17.07.2020р; 18/07 від 18.07.2020р; 20/07 від 20.07.2020р; 21/07 від 21.07.2020р; 24/07 від 24.07.20р; 25/07 від 25.07.20р; 26/07 від 26.07.2020р; 28/07 від 28.07.2020р</t>
  </si>
  <si>
    <t>видаткова накладна 29/07 від 29.07.2020р; 30/07 від 30.07.2020р; 31/07 від 31.07.2020р; 04/08 від 04.08.2020р; 06/08 від 06.08.2020р; 07/08 від 07.08.2020р; 10/08 від 10.08.2020р; 11/08 від 11.08.2020р; 16/08 від 16.08.2020р</t>
  </si>
  <si>
    <t>видаткова накладна17/08 від 17.08.2020р; 18/08 від 18.08.20р; 20.08 від 20.08.2020; 21/08 від 21.08.2020; 22/08 від 22.08.2020; 23/08 від 23.08.2020р; 26/08 від 26.08.2020р; 27/08 від 27.08.2020р; 08/09 від 08.09.2020р</t>
  </si>
  <si>
    <t>фіскальний чек № 193310 від 31.07.2020р</t>
  </si>
  <si>
    <t>фіскальний чек №328450 від 21.07.2020р</t>
  </si>
  <si>
    <t>фіскальний чек 3502 від 03.07.2020р</t>
  </si>
  <si>
    <t>ТОВ "Авантаж-7 / 42435174</t>
  </si>
  <si>
    <t>ТОВ "Вест Петров Маркет"</t>
  </si>
  <si>
    <t>фіскальний чек 260449 від 12.07.2020р</t>
  </si>
  <si>
    <t>ТОВ "Окко Рітейл"</t>
  </si>
  <si>
    <t>фіскальний чек 7884 від 16.08.2020р</t>
  </si>
  <si>
    <t>видаткова накладна 309 від 31.08.2020р</t>
  </si>
  <si>
    <t>ТОВ "Євро Смарт Пауер"/ 42547705</t>
  </si>
  <si>
    <t>Акт виконаних робіт - послуг від 26.10.2020р</t>
  </si>
  <si>
    <t>Договір № 8 від 26 червня 2020р, та Додаток до договору № 1 від 26.06.2020р; № 2 від 26.06.2020р</t>
  </si>
  <si>
    <t>Акт від 29.10.2020р</t>
  </si>
  <si>
    <t>Акт виконаних робіт (наданих послуг) від 29.10.2020р</t>
  </si>
  <si>
    <t>Договір № 5 від 01 червня 2020р та додаток до договору № 1 від 01.06.2020р; № 2 від 01.06.2020р</t>
  </si>
  <si>
    <t>Акт виконаних робіт (наданих послуг) № 1 від 29.10.2020р</t>
  </si>
  <si>
    <t>Акт наданих послуг від 28.10.2020р</t>
  </si>
  <si>
    <t>Акт наданих послуг від 26.10.2020р</t>
  </si>
  <si>
    <t>Договір № 7 від 10 червня 2020р. Додаток до договору № 1 від 10.06.2020р; № 2 від 10.06.2020р</t>
  </si>
  <si>
    <t>Акт виконаних робіт (наданих послуг) від 11.10.2020р</t>
  </si>
  <si>
    <t>Акт № 3 від 10.07.2020р</t>
  </si>
  <si>
    <t>Акт № 4 від 05.08.2020р</t>
  </si>
  <si>
    <t>Акт № 6 від 04.09.2020р</t>
  </si>
  <si>
    <t>Акт № 10 від 05.10.2020р</t>
  </si>
  <si>
    <t>Акт виконаних робіт - послуг від 09.09.2020р</t>
  </si>
  <si>
    <t>Акт виконаних робіт (наданих послуг) № 2 від 22.09.2020р</t>
  </si>
  <si>
    <t>Ак твиконаних робіт (наданих послуг)  від 29.10.2020р</t>
  </si>
  <si>
    <t>Акт виконаних робіт, наданиї послуг від 28.10.2020р</t>
  </si>
  <si>
    <t>Акт наданих послуг від 30 вересня 2020р</t>
  </si>
  <si>
    <t>Акт виконаних робіт (наданих послуг) № - 01 від 29.10.2020р</t>
  </si>
  <si>
    <t>Акт виконаних робіт (наданих послуг) від 09.09.2020р</t>
  </si>
  <si>
    <t>Акт виконаних робіт (наданих послуг) від 27.10.2020р</t>
  </si>
  <si>
    <t>Акт виконаних робіт № 1 від 09.09.2020р</t>
  </si>
  <si>
    <t>Акт наданих послуг від 09.09.2020р</t>
  </si>
  <si>
    <t>Акт виконаних робіт (наданих послуг) № 1 від 23.10.2020р</t>
  </si>
  <si>
    <t>ФОП Шіош Сергій Васильович/ 2765608817</t>
  </si>
  <si>
    <t>АКТ надання послуг № 49 від 30 жовтня 2020 р.</t>
  </si>
  <si>
    <t>Договір № 17 від 10.08.2020р</t>
  </si>
  <si>
    <t>Обгрунтування №1 стосовно оплати праці керівника проекту ФОП Кармаліта К.Є. від 27.10.2020р</t>
  </si>
  <si>
    <t>п/д 126 від 26.10.2020р</t>
  </si>
  <si>
    <t>Конкурсна програма: Аудіовізуальне мистецтво</t>
  </si>
  <si>
    <t>ЛОТ: Телепродукт</t>
  </si>
  <si>
    <t>Договір 160912, від 16.09.2020р, додаток до договору № 1 від 16.09.2020р. Рахунок-фактура № СФ-160912 від 16.09.2020р</t>
  </si>
  <si>
    <t>Акт здачі прийомки робіт (наданих послуг) № 301011 від 30.10.2020р</t>
  </si>
  <si>
    <t>Акт здачі прийомки робіт (наданих послуг) № 87087 від 08.10.2020р</t>
  </si>
  <si>
    <t>ТОВ "АДВ Експерт" / 43600476</t>
  </si>
  <si>
    <t>Аудиторські послуги, ПП</t>
  </si>
  <si>
    <t>PR підтримка проекту, ФОП Антонюк Оксана</t>
  </si>
  <si>
    <t>Створення фірмового стилю для соц.мереж. Створення сторінок в Fecebook, Instagram, каналу Youtube. Налаштування рекламного кабінету у Facebook Ads. Розробка SMM стратегії, підготовка та розміщення постів про перебіг реалізації проекту. Модерація та комунікація з аудиторією. Підготовка постів включає написання текстів - копірайтинг.</t>
  </si>
  <si>
    <t>SMM підтримка проекту,   ФОП Момотюк А.В.</t>
  </si>
  <si>
    <t>фото-, відеофіксація. ФОП  Куліков</t>
  </si>
  <si>
    <t>Юридичні послуги,-  Андрійко О. О.</t>
  </si>
  <si>
    <t>Бухгалтерські послуги, - Кондрацька О.І.</t>
  </si>
  <si>
    <t>від "01"червня 2020 року</t>
  </si>
  <si>
    <t>до Договору про надання гранту № 3AVS11-3381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</si>
</sst>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3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.5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1"/>
      <color rgb="FF7030A0"/>
      <name val="Calibri"/>
      <family val="2"/>
      <charset val="204"/>
    </font>
    <font>
      <b/>
      <sz val="8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92D050"/>
        <bgColor rgb="FFDEEAF6"/>
      </patternFill>
    </fill>
  </fills>
  <borders count="1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8" fillId="0" borderId="117"/>
    <xf numFmtId="0" fontId="28" fillId="0" borderId="117"/>
  </cellStyleXfs>
  <cellXfs count="64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3" fontId="6" fillId="0" borderId="11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66" fontId="26" fillId="0" borderId="13" xfId="0" applyNumberFormat="1" applyFont="1" applyBorder="1" applyAlignment="1">
      <alignment horizontal="left" vertical="top" wrapText="1"/>
    </xf>
    <xf numFmtId="166" fontId="26" fillId="0" borderId="61" xfId="0" applyNumberFormat="1" applyFont="1" applyBorder="1" applyAlignment="1">
      <alignment vertical="top" wrapText="1"/>
    </xf>
    <xf numFmtId="3" fontId="6" fillId="0" borderId="49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66" fontId="26" fillId="0" borderId="68" xfId="0" applyNumberFormat="1" applyFont="1" applyBorder="1" applyAlignment="1">
      <alignment vertical="top" wrapText="1"/>
    </xf>
    <xf numFmtId="166" fontId="26" fillId="0" borderId="12" xfId="0" applyNumberFormat="1" applyFont="1" applyBorder="1" applyAlignment="1">
      <alignment vertical="top" wrapText="1"/>
    </xf>
    <xf numFmtId="0" fontId="0" fillId="0" borderId="0" xfId="0" applyFont="1" applyAlignment="1"/>
    <xf numFmtId="4" fontId="6" fillId="0" borderId="13" xfId="0" applyNumberFormat="1" applyFont="1" applyBorder="1" applyAlignment="1">
      <alignment horizontal="right" vertical="center"/>
    </xf>
    <xf numFmtId="166" fontId="6" fillId="0" borderId="57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66" fontId="26" fillId="0" borderId="57" xfId="0" applyNumberFormat="1" applyFont="1" applyBorder="1" applyAlignment="1">
      <alignment horizontal="center" vertical="top"/>
    </xf>
    <xf numFmtId="4" fontId="26" fillId="0" borderId="12" xfId="0" applyNumberFormat="1" applyFont="1" applyBorder="1" applyAlignment="1">
      <alignment horizontal="right" vertical="top"/>
    </xf>
    <xf numFmtId="3" fontId="6" fillId="0" borderId="59" xfId="0" applyNumberFormat="1" applyFont="1" applyBorder="1" applyAlignment="1">
      <alignment horizontal="right" vertical="top"/>
    </xf>
    <xf numFmtId="3" fontId="6" fillId="0" borderId="67" xfId="0" applyNumberFormat="1" applyFont="1" applyBorder="1" applyAlignment="1">
      <alignment horizontal="right" vertical="top"/>
    </xf>
    <xf numFmtId="0" fontId="17" fillId="0" borderId="89" xfId="0" applyFont="1" applyBorder="1" applyAlignment="1">
      <alignment horizontal="right" vertical="top" wrapText="1"/>
    </xf>
    <xf numFmtId="4" fontId="6" fillId="0" borderId="98" xfId="0" applyNumberFormat="1" applyFont="1" applyBorder="1" applyAlignment="1">
      <alignment horizontal="right" vertical="top"/>
    </xf>
    <xf numFmtId="167" fontId="27" fillId="0" borderId="68" xfId="0" applyNumberFormat="1" applyFont="1" applyBorder="1" applyAlignment="1">
      <alignment horizontal="center" vertical="top"/>
    </xf>
    <xf numFmtId="167" fontId="27" fillId="0" borderId="60" xfId="0" applyNumberFormat="1" applyFont="1" applyBorder="1" applyAlignment="1">
      <alignment horizontal="center" vertical="top"/>
    </xf>
    <xf numFmtId="166" fontId="26" fillId="0" borderId="12" xfId="2" applyNumberFormat="1" applyFont="1" applyBorder="1" applyAlignment="1">
      <alignment vertical="top" wrapText="1"/>
    </xf>
    <xf numFmtId="166" fontId="26" fillId="0" borderId="99" xfId="2" applyNumberFormat="1" applyFont="1" applyBorder="1" applyAlignment="1">
      <alignment horizontal="center" vertical="top"/>
    </xf>
    <xf numFmtId="166" fontId="26" fillId="0" borderId="71" xfId="2" applyNumberFormat="1" applyFont="1" applyBorder="1" applyAlignment="1">
      <alignment horizontal="center" vertical="top"/>
    </xf>
    <xf numFmtId="166" fontId="26" fillId="0" borderId="114" xfId="2" applyNumberFormat="1" applyFont="1" applyBorder="1" applyAlignment="1">
      <alignment horizontal="center" vertical="top"/>
    </xf>
    <xf numFmtId="0" fontId="34" fillId="0" borderId="101" xfId="0" applyFont="1" applyBorder="1" applyAlignment="1">
      <alignment horizontal="left" vertical="top" wrapText="1"/>
    </xf>
    <xf numFmtId="0" fontId="35" fillId="0" borderId="101" xfId="0" applyFont="1" applyBorder="1" applyAlignment="1">
      <alignment horizontal="left" vertical="top" wrapText="1"/>
    </xf>
    <xf numFmtId="10" fontId="18" fillId="0" borderId="71" xfId="0" applyNumberFormat="1" applyFont="1" applyBorder="1" applyAlignment="1">
      <alignment horizontal="right" vertical="top"/>
    </xf>
    <xf numFmtId="166" fontId="26" fillId="0" borderId="71" xfId="0" applyNumberFormat="1" applyFont="1" applyBorder="1" applyAlignment="1">
      <alignment vertical="top" wrapText="1"/>
    </xf>
    <xf numFmtId="4" fontId="6" fillId="0" borderId="71" xfId="0" applyNumberFormat="1" applyFont="1" applyBorder="1" applyAlignment="1">
      <alignment horizontal="right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60" xfId="0" applyNumberFormat="1" applyFont="1" applyBorder="1" applyAlignment="1">
      <alignment horizontal="center" vertical="top"/>
    </xf>
    <xf numFmtId="0" fontId="33" fillId="0" borderId="22" xfId="0" applyFont="1" applyBorder="1" applyAlignment="1">
      <alignment horizontal="left" vertical="top" wrapText="1"/>
    </xf>
    <xf numFmtId="166" fontId="26" fillId="0" borderId="13" xfId="0" applyNumberFormat="1" applyFont="1" applyBorder="1" applyAlignment="1">
      <alignment horizontal="center" vertical="top"/>
    </xf>
    <xf numFmtId="3" fontId="6" fillId="0" borderId="53" xfId="0" applyNumberFormat="1" applyFont="1" applyBorder="1" applyAlignment="1">
      <alignment horizontal="right" vertical="top"/>
    </xf>
    <xf numFmtId="0" fontId="26" fillId="0" borderId="11" xfId="2" applyNumberFormat="1" applyFont="1" applyBorder="1" applyAlignment="1">
      <alignment horizontal="center" vertical="top"/>
    </xf>
    <xf numFmtId="166" fontId="26" fillId="0" borderId="62" xfId="0" applyNumberFormat="1" applyFont="1" applyBorder="1" applyAlignment="1">
      <alignment horizontal="center" vertical="top"/>
    </xf>
    <xf numFmtId="166" fontId="26" fillId="0" borderId="71" xfId="2" applyNumberFormat="1" applyFont="1" applyBorder="1" applyAlignment="1">
      <alignment vertical="top" wrapText="1"/>
    </xf>
    <xf numFmtId="166" fontId="26" fillId="0" borderId="98" xfId="2" applyNumberFormat="1" applyFont="1" applyBorder="1" applyAlignment="1">
      <alignment vertical="top" wrapText="1"/>
    </xf>
    <xf numFmtId="166" fontId="26" fillId="0" borderId="12" xfId="2" applyNumberFormat="1" applyFont="1" applyBorder="1" applyAlignment="1">
      <alignment horizontal="center" vertical="top"/>
    </xf>
    <xf numFmtId="166" fontId="26" fillId="0" borderId="60" xfId="2" applyNumberFormat="1" applyFont="1" applyBorder="1" applyAlignment="1">
      <alignment horizontal="center" vertical="top"/>
    </xf>
    <xf numFmtId="0" fontId="26" fillId="0" borderId="59" xfId="2" applyNumberFormat="1" applyFont="1" applyBorder="1" applyAlignment="1">
      <alignment horizontal="center" vertical="top"/>
    </xf>
    <xf numFmtId="0" fontId="34" fillId="0" borderId="22" xfId="0" applyFont="1" applyBorder="1" applyAlignment="1">
      <alignment horizontal="left" vertical="top" wrapText="1"/>
    </xf>
    <xf numFmtId="1" fontId="26" fillId="0" borderId="11" xfId="0" applyNumberFormat="1" applyFont="1" applyBorder="1" applyAlignment="1">
      <alignment horizontal="right" vertical="top"/>
    </xf>
    <xf numFmtId="166" fontId="26" fillId="0" borderId="71" xfId="2" applyNumberFormat="1" applyFont="1" applyBorder="1" applyAlignment="1">
      <alignment vertical="top" wrapText="1"/>
    </xf>
    <xf numFmtId="166" fontId="26" fillId="0" borderId="71" xfId="2" applyNumberFormat="1" applyFont="1" applyBorder="1" applyAlignment="1">
      <alignment vertical="top" wrapText="1"/>
    </xf>
    <xf numFmtId="166" fontId="26" fillId="0" borderId="71" xfId="2" applyNumberFormat="1" applyFont="1" applyBorder="1" applyAlignment="1">
      <alignment vertical="top" wrapText="1"/>
    </xf>
    <xf numFmtId="49" fontId="27" fillId="0" borderId="12" xfId="2" applyNumberFormat="1" applyFont="1" applyBorder="1" applyAlignment="1">
      <alignment horizontal="center" vertical="top"/>
    </xf>
    <xf numFmtId="49" fontId="27" fillId="0" borderId="60" xfId="2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right" vertical="top"/>
    </xf>
    <xf numFmtId="166" fontId="26" fillId="0" borderId="60" xfId="2" applyNumberFormat="1" applyFont="1" applyBorder="1" applyAlignment="1">
      <alignment horizontal="center" vertical="top"/>
    </xf>
    <xf numFmtId="1" fontId="26" fillId="0" borderId="59" xfId="2" applyNumberFormat="1" applyFont="1" applyBorder="1" applyAlignment="1">
      <alignment horizontal="center" vertical="top"/>
    </xf>
    <xf numFmtId="166" fontId="26" fillId="0" borderId="60" xfId="2" applyNumberFormat="1" applyFont="1" applyBorder="1" applyAlignment="1">
      <alignment horizontal="center" vertical="top"/>
    </xf>
    <xf numFmtId="166" fontId="26" fillId="0" borderId="60" xfId="2" applyNumberFormat="1" applyFont="1" applyBorder="1" applyAlignment="1">
      <alignment horizontal="center" vertical="top"/>
    </xf>
    <xf numFmtId="0" fontId="33" fillId="0" borderId="89" xfId="0" applyFont="1" applyBorder="1" applyAlignment="1">
      <alignment horizontal="left" vertical="top" wrapText="1"/>
    </xf>
    <xf numFmtId="166" fontId="26" fillId="0" borderId="69" xfId="0" applyNumberFormat="1" applyFont="1" applyBorder="1" applyAlignment="1">
      <alignment horizontal="center" vertical="top"/>
    </xf>
    <xf numFmtId="167" fontId="26" fillId="0" borderId="11" xfId="2" applyNumberFormat="1" applyFont="1" applyBorder="1" applyAlignment="1">
      <alignment horizontal="center" vertical="top"/>
    </xf>
    <xf numFmtId="49" fontId="27" fillId="0" borderId="12" xfId="2" applyNumberFormat="1" applyFont="1" applyBorder="1" applyAlignment="1">
      <alignment horizontal="center" vertical="top"/>
    </xf>
    <xf numFmtId="49" fontId="27" fillId="0" borderId="12" xfId="2" applyNumberFormat="1" applyFont="1" applyBorder="1" applyAlignment="1">
      <alignment horizontal="center" vertical="top"/>
    </xf>
    <xf numFmtId="166" fontId="26" fillId="0" borderId="71" xfId="2" applyNumberFormat="1" applyFont="1" applyBorder="1" applyAlignment="1">
      <alignment horizontal="left" vertical="top" wrapText="1"/>
    </xf>
    <xf numFmtId="166" fontId="26" fillId="0" borderId="98" xfId="2" applyNumberFormat="1" applyFont="1" applyBorder="1" applyAlignment="1">
      <alignment horizontal="left" vertical="top" wrapText="1"/>
    </xf>
    <xf numFmtId="166" fontId="26" fillId="0" borderId="12" xfId="2" applyNumberFormat="1" applyFont="1" applyBorder="1" applyAlignment="1">
      <alignment horizontal="center" vertical="top"/>
    </xf>
    <xf numFmtId="166" fontId="26" fillId="0" borderId="60" xfId="2" applyNumberFormat="1" applyFont="1" applyBorder="1" applyAlignment="1">
      <alignment horizontal="center" vertical="top"/>
    </xf>
    <xf numFmtId="167" fontId="26" fillId="0" borderId="59" xfId="2" applyNumberFormat="1" applyFont="1" applyBorder="1" applyAlignment="1">
      <alignment horizontal="center" vertical="top"/>
    </xf>
    <xf numFmtId="166" fontId="26" fillId="0" borderId="57" xfId="0" applyNumberFormat="1" applyFont="1" applyBorder="1" applyAlignment="1">
      <alignment vertical="top" wrapText="1"/>
    </xf>
    <xf numFmtId="0" fontId="27" fillId="0" borderId="0" xfId="0" applyFont="1"/>
    <xf numFmtId="0" fontId="29" fillId="0" borderId="12" xfId="0" applyFont="1" applyBorder="1" applyAlignment="1">
      <alignment wrapText="1"/>
    </xf>
    <xf numFmtId="4" fontId="2" fillId="0" borderId="121" xfId="0" applyNumberFormat="1" applyFont="1" applyBorder="1"/>
    <xf numFmtId="0" fontId="29" fillId="0" borderId="122" xfId="0" applyFont="1" applyBorder="1" applyAlignment="1">
      <alignment wrapText="1"/>
    </xf>
    <xf numFmtId="4" fontId="2" fillId="0" borderId="123" xfId="0" applyNumberFormat="1" applyFont="1" applyBorder="1"/>
    <xf numFmtId="0" fontId="29" fillId="0" borderId="124" xfId="0" applyFont="1" applyBorder="1" applyAlignment="1">
      <alignment wrapText="1"/>
    </xf>
    <xf numFmtId="4" fontId="2" fillId="0" borderId="125" xfId="0" applyNumberFormat="1" applyFont="1" applyBorder="1"/>
    <xf numFmtId="0" fontId="29" fillId="0" borderId="126" xfId="0" applyFont="1" applyBorder="1" applyAlignment="1">
      <alignment wrapText="1"/>
    </xf>
    <xf numFmtId="4" fontId="2" fillId="0" borderId="121" xfId="0" applyNumberFormat="1" applyFont="1" applyBorder="1" applyAlignment="1">
      <alignment vertical="center"/>
    </xf>
    <xf numFmtId="4" fontId="2" fillId="0" borderId="123" xfId="0" applyNumberFormat="1" applyFont="1" applyBorder="1" applyAlignment="1">
      <alignment vertical="center"/>
    </xf>
    <xf numFmtId="4" fontId="2" fillId="0" borderId="125" xfId="0" applyNumberFormat="1" applyFont="1" applyBorder="1" applyAlignment="1">
      <alignment vertical="center"/>
    </xf>
    <xf numFmtId="0" fontId="29" fillId="0" borderId="122" xfId="0" applyFont="1" applyBorder="1" applyAlignment="1">
      <alignment vertical="center" wrapText="1"/>
    </xf>
    <xf numFmtId="4" fontId="2" fillId="0" borderId="127" xfId="0" applyNumberFormat="1" applyFont="1" applyBorder="1" applyAlignment="1">
      <alignment vertical="center"/>
    </xf>
    <xf numFmtId="0" fontId="29" fillId="0" borderId="124" xfId="0" applyFont="1" applyBorder="1" applyAlignment="1">
      <alignment vertical="center" wrapText="1"/>
    </xf>
    <xf numFmtId="0" fontId="29" fillId="0" borderId="128" xfId="0" applyFont="1" applyBorder="1" applyAlignment="1">
      <alignment vertical="center" wrapText="1"/>
    </xf>
    <xf numFmtId="0" fontId="29" fillId="0" borderId="111" xfId="0" applyFont="1" applyBorder="1" applyAlignment="1">
      <alignment wrapText="1"/>
    </xf>
    <xf numFmtId="0" fontId="29" fillId="0" borderId="126" xfId="0" applyFont="1" applyBorder="1" applyAlignment="1">
      <alignment vertical="center" wrapText="1"/>
    </xf>
    <xf numFmtId="166" fontId="32" fillId="6" borderId="51" xfId="0" applyNumberFormat="1" applyFont="1" applyFill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" fontId="2" fillId="0" borderId="130" xfId="0" applyNumberFormat="1" applyFont="1" applyBorder="1" applyAlignment="1">
      <alignment vertical="center"/>
    </xf>
    <xf numFmtId="0" fontId="29" fillId="0" borderId="131" xfId="0" applyFont="1" applyBorder="1" applyAlignment="1">
      <alignment wrapText="1"/>
    </xf>
    <xf numFmtId="49" fontId="29" fillId="0" borderId="109" xfId="0" applyNumberFormat="1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4" fontId="2" fillId="0" borderId="109" xfId="0" applyNumberFormat="1" applyFont="1" applyBorder="1" applyAlignment="1">
      <alignment horizontal="center" vertical="center"/>
    </xf>
    <xf numFmtId="4" fontId="2" fillId="0" borderId="110" xfId="0" applyNumberFormat="1" applyFont="1" applyBorder="1"/>
    <xf numFmtId="0" fontId="2" fillId="0" borderId="58" xfId="0" applyFont="1" applyBorder="1" applyAlignment="1">
      <alignment wrapText="1"/>
    </xf>
    <xf numFmtId="4" fontId="2" fillId="0" borderId="129" xfId="0" applyNumberFormat="1" applyFont="1" applyBorder="1"/>
    <xf numFmtId="4" fontId="1" fillId="0" borderId="12" xfId="0" applyNumberFormat="1" applyFont="1" applyBorder="1" applyAlignment="1">
      <alignment wrapText="1"/>
    </xf>
    <xf numFmtId="4" fontId="30" fillId="0" borderId="12" xfId="0" applyNumberFormat="1" applyFont="1" applyBorder="1" applyAlignment="1">
      <alignment wrapText="1"/>
    </xf>
    <xf numFmtId="0" fontId="29" fillId="0" borderId="135" xfId="0" applyFont="1" applyBorder="1" applyAlignment="1">
      <alignment wrapText="1"/>
    </xf>
    <xf numFmtId="0" fontId="29" fillId="0" borderId="136" xfId="0" applyFont="1" applyBorder="1" applyAlignment="1">
      <alignment wrapText="1"/>
    </xf>
    <xf numFmtId="0" fontId="0" fillId="0" borderId="0" xfId="0" applyFont="1" applyAlignment="1"/>
    <xf numFmtId="0" fontId="29" fillId="0" borderId="60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4" fontId="2" fillId="0" borderId="109" xfId="0" applyNumberFormat="1" applyFont="1" applyBorder="1" applyAlignment="1">
      <alignment horizontal="center" vertical="center"/>
    </xf>
    <xf numFmtId="49" fontId="29" fillId="0" borderId="104" xfId="0" applyNumberFormat="1" applyFont="1" applyBorder="1" applyAlignment="1">
      <alignment horizontal="center" vertical="center" wrapText="1"/>
    </xf>
    <xf numFmtId="49" fontId="29" fillId="0" borderId="109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top" wrapText="1"/>
    </xf>
    <xf numFmtId="0" fontId="29" fillId="0" borderId="137" xfId="0" applyFont="1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4" fontId="2" fillId="0" borderId="140" xfId="0" applyNumberFormat="1" applyFont="1" applyBorder="1"/>
    <xf numFmtId="0" fontId="29" fillId="0" borderId="141" xfId="0" applyFont="1" applyBorder="1" applyAlignment="1">
      <alignment wrapText="1"/>
    </xf>
    <xf numFmtId="166" fontId="32" fillId="6" borderId="55" xfId="0" applyNumberFormat="1" applyFont="1" applyFill="1" applyBorder="1" applyAlignment="1">
      <alignment horizontal="left" vertical="top" wrapText="1"/>
    </xf>
    <xf numFmtId="4" fontId="2" fillId="0" borderId="130" xfId="0" applyNumberFormat="1" applyFont="1" applyBorder="1"/>
    <xf numFmtId="4" fontId="2" fillId="0" borderId="110" xfId="0" applyNumberFormat="1" applyFont="1" applyBorder="1" applyAlignment="1">
      <alignment vertical="center"/>
    </xf>
    <xf numFmtId="0" fontId="29" fillId="0" borderId="135" xfId="0" applyFont="1" applyBorder="1" applyAlignment="1">
      <alignment vertical="center" wrapText="1"/>
    </xf>
    <xf numFmtId="49" fontId="2" fillId="0" borderId="71" xfId="0" applyNumberFormat="1" applyFont="1" applyBorder="1" applyAlignment="1">
      <alignment horizontal="right" wrapText="1"/>
    </xf>
    <xf numFmtId="4" fontId="2" fillId="0" borderId="127" xfId="0" applyNumberFormat="1" applyFont="1" applyBorder="1"/>
    <xf numFmtId="0" fontId="29" fillId="0" borderId="128" xfId="0" applyFont="1" applyBorder="1" applyAlignment="1">
      <alignment wrapText="1"/>
    </xf>
    <xf numFmtId="49" fontId="29" fillId="0" borderId="142" xfId="0" applyNumberFormat="1" applyFont="1" applyBorder="1" applyAlignment="1">
      <alignment horizontal="center" vertical="center" wrapText="1"/>
    </xf>
    <xf numFmtId="0" fontId="29" fillId="0" borderId="142" xfId="0" applyFont="1" applyBorder="1" applyAlignment="1">
      <alignment horizontal="center" vertical="center" wrapText="1"/>
    </xf>
    <xf numFmtId="4" fontId="2" fillId="0" borderId="142" xfId="0" applyNumberFormat="1" applyFont="1" applyBorder="1" applyAlignment="1">
      <alignment horizontal="center" vertical="center"/>
    </xf>
    <xf numFmtId="0" fontId="29" fillId="0" borderId="144" xfId="0" applyFont="1" applyBorder="1" applyAlignment="1">
      <alignment wrapText="1"/>
    </xf>
    <xf numFmtId="4" fontId="2" fillId="0" borderId="143" xfId="0" applyNumberFormat="1" applyFont="1" applyBorder="1"/>
    <xf numFmtId="0" fontId="39" fillId="0" borderId="142" xfId="0" applyFont="1" applyBorder="1" applyAlignment="1">
      <alignment horizontal="center" vertical="center" wrapText="1"/>
    </xf>
    <xf numFmtId="166" fontId="32" fillId="6" borderId="51" xfId="0" applyNumberFormat="1" applyFont="1" applyFill="1" applyBorder="1" applyAlignment="1">
      <alignment horizontal="left" vertical="top" wrapText="1"/>
    </xf>
    <xf numFmtId="0" fontId="39" fillId="0" borderId="111" xfId="0" applyFont="1" applyBorder="1" applyAlignment="1">
      <alignment wrapText="1"/>
    </xf>
    <xf numFmtId="0" fontId="39" fillId="0" borderId="126" xfId="0" applyFont="1" applyBorder="1" applyAlignment="1">
      <alignment wrapText="1"/>
    </xf>
    <xf numFmtId="0" fontId="39" fillId="0" borderId="124" xfId="0" applyFont="1" applyBorder="1" applyAlignment="1">
      <alignment wrapText="1"/>
    </xf>
    <xf numFmtId="4" fontId="2" fillId="0" borderId="137" xfId="0" applyNumberFormat="1" applyFont="1" applyBorder="1" applyAlignment="1">
      <alignment horizontal="center" vertical="center"/>
    </xf>
    <xf numFmtId="4" fontId="2" fillId="0" borderId="137" xfId="0" applyNumberFormat="1" applyFont="1" applyBorder="1"/>
    <xf numFmtId="4" fontId="2" fillId="0" borderId="138" xfId="0" applyNumberFormat="1" applyFont="1" applyBorder="1" applyAlignment="1">
      <alignment horizontal="center" vertical="center"/>
    </xf>
    <xf numFmtId="4" fontId="2" fillId="0" borderId="139" xfId="0" applyNumberFormat="1" applyFont="1" applyBorder="1" applyAlignment="1">
      <alignment horizontal="center" vertical="center"/>
    </xf>
    <xf numFmtId="0" fontId="29" fillId="0" borderId="147" xfId="0" applyFont="1" applyBorder="1" applyAlignment="1">
      <alignment wrapText="1"/>
    </xf>
    <xf numFmtId="0" fontId="29" fillId="0" borderId="148" xfId="0" applyFont="1" applyBorder="1" applyAlignment="1">
      <alignment wrapText="1"/>
    </xf>
    <xf numFmtId="0" fontId="29" fillId="0" borderId="149" xfId="0" applyFont="1" applyBorder="1" applyAlignment="1">
      <alignment wrapText="1"/>
    </xf>
    <xf numFmtId="0" fontId="29" fillId="0" borderId="150" xfId="0" applyFont="1" applyBorder="1" applyAlignment="1">
      <alignment horizontal="center" vertical="center" wrapText="1"/>
    </xf>
    <xf numFmtId="4" fontId="2" fillId="0" borderId="150" xfId="0" applyNumberFormat="1" applyFont="1" applyBorder="1" applyAlignment="1">
      <alignment horizontal="center" vertical="center"/>
    </xf>
    <xf numFmtId="0" fontId="29" fillId="0" borderId="151" xfId="0" applyFont="1" applyBorder="1" applyAlignment="1">
      <alignment wrapText="1"/>
    </xf>
    <xf numFmtId="0" fontId="39" fillId="0" borderId="122" xfId="0" applyFont="1" applyBorder="1" applyAlignment="1">
      <alignment wrapText="1"/>
    </xf>
    <xf numFmtId="0" fontId="29" fillId="0" borderId="132" xfId="0" applyFont="1" applyBorder="1" applyAlignment="1">
      <alignment horizontal="center" vertical="center" wrapText="1"/>
    </xf>
    <xf numFmtId="0" fontId="29" fillId="0" borderId="133" xfId="0" applyFont="1" applyBorder="1" applyAlignment="1">
      <alignment horizontal="center" vertical="center" wrapText="1"/>
    </xf>
    <xf numFmtId="0" fontId="29" fillId="0" borderId="134" xfId="0" applyFont="1" applyBorder="1" applyAlignment="1">
      <alignment horizontal="center" vertical="center" wrapText="1"/>
    </xf>
    <xf numFmtId="4" fontId="2" fillId="0" borderId="123" xfId="0" applyNumberFormat="1" applyFont="1" applyBorder="1" applyAlignment="1">
      <alignment vertical="top"/>
    </xf>
    <xf numFmtId="0" fontId="29" fillId="0" borderId="124" xfId="0" applyFont="1" applyBorder="1" applyAlignment="1">
      <alignment vertical="top" wrapText="1"/>
    </xf>
    <xf numFmtId="4" fontId="2" fillId="0" borderId="125" xfId="0" applyNumberFormat="1" applyFont="1" applyBorder="1" applyAlignment="1">
      <alignment vertical="top"/>
    </xf>
    <xf numFmtId="0" fontId="29" fillId="0" borderId="126" xfId="0" applyFont="1" applyBorder="1" applyAlignment="1">
      <alignment vertical="top" wrapText="1"/>
    </xf>
    <xf numFmtId="4" fontId="1" fillId="0" borderId="0" xfId="0" applyNumberFormat="1" applyFont="1" applyAlignment="1">
      <alignment horizontal="center" vertical="center" wrapText="1"/>
    </xf>
    <xf numFmtId="0" fontId="41" fillId="0" borderId="0" xfId="0" applyFont="1"/>
    <xf numFmtId="0" fontId="40" fillId="0" borderId="60" xfId="0" applyFont="1" applyBorder="1" applyAlignment="1">
      <alignment vertical="center" wrapText="1"/>
    </xf>
    <xf numFmtId="0" fontId="40" fillId="0" borderId="104" xfId="0" applyFont="1" applyBorder="1" applyAlignment="1">
      <alignment vertical="center" wrapText="1"/>
    </xf>
    <xf numFmtId="4" fontId="2" fillId="0" borderId="132" xfId="0" applyNumberFormat="1" applyFont="1" applyBorder="1" applyAlignment="1">
      <alignment horizontal="center" vertical="center"/>
    </xf>
    <xf numFmtId="4" fontId="2" fillId="0" borderId="133" xfId="0" applyNumberFormat="1" applyFont="1" applyBorder="1" applyAlignment="1">
      <alignment horizontal="center" vertical="center"/>
    </xf>
    <xf numFmtId="0" fontId="29" fillId="0" borderId="122" xfId="0" applyFont="1" applyBorder="1" applyAlignment="1">
      <alignment horizontal="left" vertical="center" wrapText="1"/>
    </xf>
    <xf numFmtId="0" fontId="29" fillId="0" borderId="124" xfId="0" applyFont="1" applyBorder="1" applyAlignment="1">
      <alignment horizontal="left" vertical="center" wrapText="1"/>
    </xf>
    <xf numFmtId="0" fontId="39" fillId="0" borderId="138" xfId="0" applyFont="1" applyBorder="1" applyAlignment="1">
      <alignment horizontal="center" vertical="center" wrapText="1"/>
    </xf>
    <xf numFmtId="4" fontId="2" fillId="0" borderId="109" xfId="0" applyNumberFormat="1" applyFont="1" applyBorder="1"/>
    <xf numFmtId="0" fontId="2" fillId="0" borderId="109" xfId="0" applyFont="1" applyBorder="1" applyAlignment="1">
      <alignment horizontal="center" vertical="center" wrapText="1"/>
    </xf>
    <xf numFmtId="4" fontId="2" fillId="0" borderId="143" xfId="0" applyNumberFormat="1" applyFont="1" applyBorder="1" applyAlignment="1">
      <alignment vertical="center"/>
    </xf>
    <xf numFmtId="0" fontId="29" fillId="0" borderId="111" xfId="0" applyFont="1" applyBorder="1" applyAlignment="1">
      <alignment vertical="center" wrapText="1"/>
    </xf>
    <xf numFmtId="166" fontId="6" fillId="0" borderId="12" xfId="0" applyNumberFormat="1" applyFont="1" applyBorder="1" applyAlignment="1">
      <alignment vertical="top" wrapText="1"/>
    </xf>
    <xf numFmtId="166" fontId="6" fillId="0" borderId="68" xfId="2" applyNumberFormat="1" applyFont="1" applyBorder="1" applyAlignment="1">
      <alignment vertical="top" wrapText="1"/>
    </xf>
    <xf numFmtId="166" fontId="6" fillId="0" borderId="12" xfId="2" applyNumberFormat="1" applyFont="1" applyBorder="1" applyAlignment="1">
      <alignment vertical="top" wrapText="1"/>
    </xf>
    <xf numFmtId="166" fontId="6" fillId="0" borderId="50" xfId="2" applyNumberFormat="1" applyFont="1" applyBorder="1" applyAlignment="1">
      <alignment vertical="top" wrapText="1"/>
    </xf>
    <xf numFmtId="4" fontId="4" fillId="9" borderId="66" xfId="0" applyNumberFormat="1" applyFont="1" applyFill="1" applyBorder="1" applyAlignment="1">
      <alignment horizontal="right" vertical="top"/>
    </xf>
    <xf numFmtId="4" fontId="2" fillId="0" borderId="153" xfId="0" applyNumberFormat="1" applyFont="1" applyBorder="1" applyAlignment="1">
      <alignment horizontal="center" vertical="center"/>
    </xf>
    <xf numFmtId="10" fontId="2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49" fontId="29" fillId="0" borderId="109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/>
    </xf>
    <xf numFmtId="4" fontId="2" fillId="0" borderId="109" xfId="0" applyNumberFormat="1" applyFont="1" applyBorder="1" applyAlignment="1">
      <alignment horizontal="center" vertical="center"/>
    </xf>
    <xf numFmtId="49" fontId="29" fillId="0" borderId="104" xfId="0" applyNumberFormat="1" applyFont="1" applyBorder="1" applyAlignment="1">
      <alignment horizontal="center" vertical="center" wrapText="1"/>
    </xf>
    <xf numFmtId="4" fontId="2" fillId="0" borderId="104" xfId="0" applyNumberFormat="1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4" fontId="2" fillId="0" borderId="150" xfId="0" applyNumberFormat="1" applyFont="1" applyBorder="1" applyAlignment="1">
      <alignment horizontal="center" vertical="center"/>
    </xf>
    <xf numFmtId="49" fontId="29" fillId="0" borderId="142" xfId="0" applyNumberFormat="1" applyFont="1" applyBorder="1" applyAlignment="1">
      <alignment horizontal="center" vertical="center" wrapText="1"/>
    </xf>
    <xf numFmtId="49" fontId="29" fillId="0" borderId="146" xfId="0" applyNumberFormat="1" applyFont="1" applyBorder="1" applyAlignment="1">
      <alignment horizontal="center" vertical="center" wrapText="1"/>
    </xf>
    <xf numFmtId="0" fontId="39" fillId="0" borderId="145" xfId="0" applyFont="1" applyBorder="1" applyAlignment="1">
      <alignment horizontal="center" vertical="center" wrapText="1"/>
    </xf>
    <xf numFmtId="0" fontId="39" fillId="0" borderId="106" xfId="0" applyFont="1" applyBorder="1" applyAlignment="1">
      <alignment horizontal="center" vertical="center" wrapText="1"/>
    </xf>
    <xf numFmtId="0" fontId="39" fillId="0" borderId="111" xfId="0" applyFont="1" applyBorder="1" applyAlignment="1">
      <alignment horizontal="center" vertical="center" wrapText="1"/>
    </xf>
    <xf numFmtId="166" fontId="26" fillId="0" borderId="60" xfId="0" applyNumberFormat="1" applyFont="1" applyBorder="1" applyAlignment="1">
      <alignment horizontal="center" vertical="center" wrapText="1"/>
    </xf>
    <xf numFmtId="166" fontId="26" fillId="0" borderId="104" xfId="0" applyNumberFormat="1" applyFont="1" applyBorder="1" applyAlignment="1">
      <alignment horizontal="center" vertical="center" wrapText="1"/>
    </xf>
    <xf numFmtId="166" fontId="26" fillId="0" borderId="109" xfId="0" applyNumberFormat="1" applyFont="1" applyBorder="1" applyAlignment="1">
      <alignment horizontal="center" vertical="center" wrapText="1"/>
    </xf>
    <xf numFmtId="166" fontId="26" fillId="0" borderId="60" xfId="2" applyNumberFormat="1" applyFont="1" applyBorder="1" applyAlignment="1">
      <alignment horizontal="center" vertical="center" wrapText="1"/>
    </xf>
    <xf numFmtId="166" fontId="26" fillId="0" borderId="109" xfId="2" applyNumberFormat="1" applyFont="1" applyBorder="1" applyAlignment="1">
      <alignment horizontal="center" vertical="center" wrapText="1"/>
    </xf>
    <xf numFmtId="166" fontId="26" fillId="0" borderId="104" xfId="2" applyNumberFormat="1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49" fontId="2" fillId="0" borderId="104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13" zoomScale="70" zoomScaleNormal="70" workbookViewId="0">
      <selection activeCell="B23" sqref="B23"/>
    </sheetView>
  </sheetViews>
  <sheetFormatPr defaultColWidth="12.625" defaultRowHeight="15" customHeight="1" x14ac:dyDescent="0.65"/>
  <cols>
    <col min="1" max="1" width="14.25" customWidth="1"/>
    <col min="2" max="16" width="13.75" customWidth="1"/>
    <col min="17" max="26" width="7.625" customWidth="1"/>
  </cols>
  <sheetData>
    <row r="1" spans="1:26" ht="14.75" x14ac:dyDescent="0.7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75" x14ac:dyDescent="0.75">
      <c r="D2" s="2"/>
      <c r="E2" s="2"/>
      <c r="F2" s="2"/>
      <c r="G2" s="2"/>
      <c r="H2" s="2"/>
      <c r="I2" s="2"/>
      <c r="J2" s="3"/>
      <c r="K2" s="3" t="s">
        <v>698</v>
      </c>
      <c r="L2" s="3"/>
      <c r="M2" s="2"/>
      <c r="N2" s="3"/>
      <c r="O2" s="2"/>
      <c r="P2" s="3"/>
    </row>
    <row r="3" spans="1:26" ht="15.75" x14ac:dyDescent="0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697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75">
      <c r="A5" s="4"/>
      <c r="B5" s="11"/>
      <c r="C5" s="4"/>
      <c r="D5" s="11" t="s">
        <v>684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75">
      <c r="A6" s="4"/>
      <c r="B6" s="11"/>
      <c r="C6" s="4"/>
      <c r="D6" s="11" t="s">
        <v>685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75">
      <c r="A7" s="4"/>
      <c r="B7" s="4"/>
      <c r="C7" s="4"/>
      <c r="D7" s="11" t="s">
        <v>2</v>
      </c>
      <c r="E7" s="469" t="s">
        <v>268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75">
      <c r="A8" s="4"/>
      <c r="B8" s="4"/>
      <c r="C8" s="4"/>
      <c r="D8" s="11" t="s">
        <v>3</v>
      </c>
      <c r="E8" s="469" t="s">
        <v>269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75">
      <c r="A11" s="4"/>
      <c r="B11" s="570" t="s">
        <v>4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75">
      <c r="A12" s="4"/>
      <c r="B12" s="570" t="s">
        <v>5</v>
      </c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75">
      <c r="A13" s="4"/>
      <c r="B13" s="572" t="s">
        <v>350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75" x14ac:dyDescent="0.7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65">
      <c r="A16" s="573"/>
      <c r="B16" s="576" t="s">
        <v>6</v>
      </c>
      <c r="C16" s="577"/>
      <c r="D16" s="580" t="s">
        <v>7</v>
      </c>
      <c r="E16" s="581"/>
      <c r="F16" s="581"/>
      <c r="G16" s="581"/>
      <c r="H16" s="581"/>
      <c r="I16" s="581"/>
      <c r="J16" s="582"/>
      <c r="K16" s="583" t="s">
        <v>8</v>
      </c>
      <c r="L16" s="577"/>
      <c r="M16" s="583" t="s">
        <v>9</v>
      </c>
      <c r="N16" s="5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75">
      <c r="A17" s="574"/>
      <c r="B17" s="578"/>
      <c r="C17" s="579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585" t="s">
        <v>15</v>
      </c>
      <c r="J17" s="586"/>
      <c r="K17" s="584"/>
      <c r="L17" s="579"/>
      <c r="M17" s="584"/>
      <c r="N17" s="579"/>
    </row>
    <row r="18" spans="1:26" ht="47.25" customHeight="1" x14ac:dyDescent="0.65">
      <c r="A18" s="575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65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65">
      <c r="A20" s="31" t="s">
        <v>33</v>
      </c>
      <c r="B20" s="32">
        <v>1</v>
      </c>
      <c r="C20" s="33">
        <v>2533842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v>2533842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65">
      <c r="A21" s="40" t="s">
        <v>34</v>
      </c>
      <c r="B21" s="32">
        <f>B20/C20*C21</f>
        <v>0.99319377451317015</v>
      </c>
      <c r="C21" s="33">
        <v>2516596.1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0.99319999999999997</v>
      </c>
      <c r="N21" s="39">
        <f t="shared" ref="N21:N22" si="1">C21+J21+L21</f>
        <v>2516596.1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8">
      <c r="A22" s="40" t="s">
        <v>35</v>
      </c>
      <c r="B22" s="32">
        <f>B20/C21*C22</f>
        <v>0.78534515332039168</v>
      </c>
      <c r="C22" s="33">
        <f>253384+202707.36+633460.5+886844.69</f>
        <v>1976396.5499999998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0.7853</v>
      </c>
      <c r="N22" s="39">
        <f t="shared" si="1"/>
        <v>1976396.5499999998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 x14ac:dyDescent="0.8">
      <c r="A23" s="41" t="s">
        <v>36</v>
      </c>
      <c r="B23" s="569">
        <f>B20-B22</f>
        <v>0.21465484667960832</v>
      </c>
      <c r="C23" s="568">
        <f>C21-C22</f>
        <v>540199.55000000028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0.2147</v>
      </c>
      <c r="N23" s="39">
        <f>C23+J23+L23</f>
        <v>540199.55000000028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7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7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21" customHeight="1" x14ac:dyDescent="0.8">
      <c r="A26" s="42"/>
      <c r="B26" s="42" t="s">
        <v>37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75">
      <c r="D27" s="45" t="s">
        <v>38</v>
      </c>
      <c r="F27" s="46"/>
      <c r="G27" s="45" t="s">
        <v>39</v>
      </c>
      <c r="I27" s="2"/>
      <c r="K27" s="46" t="s">
        <v>40</v>
      </c>
    </row>
    <row r="28" spans="1:26" ht="15.75" customHeight="1" x14ac:dyDescent="0.7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7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7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7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7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7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7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7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7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7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7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7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7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7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7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7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7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7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7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7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7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7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7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7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7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7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7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7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7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7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7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7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7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7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7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7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7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7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7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7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7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7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7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7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7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7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7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7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7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7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7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7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7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7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7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7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7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7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7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7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7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7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7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7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7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7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7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7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7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7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7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7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7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7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7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7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7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7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7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7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7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7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7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7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7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7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7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7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7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7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7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7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7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7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7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7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7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7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7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7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7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7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7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7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7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7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7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7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7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7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7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7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7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7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7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7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7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7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7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7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7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7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7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7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7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7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7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7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7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7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7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7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7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7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7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7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7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7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7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7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7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7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7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7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7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7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7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7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7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7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7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7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7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7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7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7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7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7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7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7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7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7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7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7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7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7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7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7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7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7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7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7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7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7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7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7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7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7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7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7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7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7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7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7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7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7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7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7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7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7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7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7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7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7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7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7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7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7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7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7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7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7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7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7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7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7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7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7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7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7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7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7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7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7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7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7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7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7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7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7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7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7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7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7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7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7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7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7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7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7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7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7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7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7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7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7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7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7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7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7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7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7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7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7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7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7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7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7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7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7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7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7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7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7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7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7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7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7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7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7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7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7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7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7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7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7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7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7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7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7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7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7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7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7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7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7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7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7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7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7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7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7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7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7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7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7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7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7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7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7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7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7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7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7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7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7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7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7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7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7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7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7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7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7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7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7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7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7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7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7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7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7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7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7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7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7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7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7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7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7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7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7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7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7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7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7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7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7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7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7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7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7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7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7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7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7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7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7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7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7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7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7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7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7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7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7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7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7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7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7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7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7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7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7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7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7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7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7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7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7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7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7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7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7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7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7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7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7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7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7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7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7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7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7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7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7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7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7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7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7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7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7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7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7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7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7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7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7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7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7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7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7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7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7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7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7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7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7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7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7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7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7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7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7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7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7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7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7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7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7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7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7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7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7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7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7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7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7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7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7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7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7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7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7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7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7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7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7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7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7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7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7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7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7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7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7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7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7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7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7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7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7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7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7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7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7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7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7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7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7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7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7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7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7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7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7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7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7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7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7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7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7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7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7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7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7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7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7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7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7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7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7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7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7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7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7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7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7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7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7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7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7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7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7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7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7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7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7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7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7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7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7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7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7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7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7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7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7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7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7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7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7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7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7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7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7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7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7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7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7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7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7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7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7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7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7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7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7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7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7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7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7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7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7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7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7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7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7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7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7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7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7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7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7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7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7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7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7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7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7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7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7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7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7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7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7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7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7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7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7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7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7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7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7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7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7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7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7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7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7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7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7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7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7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7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7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7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7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7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7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7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7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7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7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7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7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7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7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7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7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7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7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7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7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7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7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7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7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7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7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7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7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7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7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7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7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7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7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7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7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7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7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7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7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7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7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7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7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7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7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7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7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7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7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7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7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7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7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7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7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7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7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7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7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7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7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7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7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7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7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7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7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7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7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7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7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7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7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7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7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7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7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7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7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7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7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7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7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7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7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7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7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7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7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7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7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7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7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7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7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7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7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7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7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7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7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7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7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7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7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7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7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7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7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7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7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7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7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7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7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7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7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7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7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7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7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7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7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7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7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7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7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7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7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7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7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7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7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7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7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7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7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7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7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7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7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7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7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7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7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7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7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7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7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7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7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7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7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7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7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7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7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7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7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7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7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7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7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7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7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7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7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7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7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7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7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7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7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7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7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7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7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7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7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7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7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7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7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7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7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7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7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7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7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7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7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7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7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7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7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7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7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7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7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7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7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7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7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7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7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7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7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7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7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7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7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7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7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7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7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7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7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7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7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7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7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7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7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7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7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7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7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7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7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7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7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7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7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7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7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7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7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7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7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7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7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7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7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7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7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7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7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7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7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7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7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7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7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7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7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7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7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7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7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7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7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7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7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7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7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7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7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7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7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7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7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7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7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7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7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7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7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7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7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7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7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7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7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7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7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7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7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7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7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7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7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7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7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7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7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7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7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7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7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7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7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7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7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7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7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7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7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7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7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7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7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7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7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7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7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7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7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7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7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7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7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7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7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7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7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7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7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7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7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7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7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7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7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7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7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7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7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7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7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7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7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7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7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7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7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7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7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7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7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7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7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7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7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7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7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7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7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7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7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7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7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7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7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7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7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7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7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7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7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7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7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7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7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7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7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7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7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7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7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7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7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7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7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7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7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7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7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7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7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7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7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7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7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7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7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7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7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7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7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7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7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7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7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7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7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7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7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7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I1036"/>
  <sheetViews>
    <sheetView zoomScale="90" zoomScaleNormal="9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AF55" sqref="AF55"/>
    </sheetView>
  </sheetViews>
  <sheetFormatPr defaultRowHeight="15" customHeight="1" outlineLevelRow="1" outlineLevelCol="1" x14ac:dyDescent="0.65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34.125" customWidth="1"/>
    <col min="34" max="35" width="7.75" customWidth="1"/>
  </cols>
  <sheetData>
    <row r="1" spans="1:35" ht="15.5" x14ac:dyDescent="0.7">
      <c r="A1" s="47" t="s">
        <v>41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75">
      <c r="A2" s="49" t="s">
        <v>1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75" x14ac:dyDescent="0.75">
      <c r="A3" s="49" t="s">
        <v>42</v>
      </c>
      <c r="B3" s="50"/>
      <c r="C3" s="416" t="s">
        <v>268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75">
      <c r="A4" s="11" t="s">
        <v>3</v>
      </c>
      <c r="B4" s="50"/>
      <c r="C4" s="416" t="s">
        <v>269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6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65">
      <c r="A6" s="590" t="s">
        <v>43</v>
      </c>
      <c r="B6" s="592" t="s">
        <v>44</v>
      </c>
      <c r="C6" s="595" t="s">
        <v>45</v>
      </c>
      <c r="D6" s="598" t="s">
        <v>46</v>
      </c>
      <c r="E6" s="599" t="s">
        <v>47</v>
      </c>
      <c r="F6" s="588"/>
      <c r="G6" s="588"/>
      <c r="H6" s="588"/>
      <c r="I6" s="588"/>
      <c r="J6" s="589"/>
      <c r="K6" s="599" t="s">
        <v>48</v>
      </c>
      <c r="L6" s="588"/>
      <c r="M6" s="588"/>
      <c r="N6" s="588"/>
      <c r="O6" s="588"/>
      <c r="P6" s="589"/>
      <c r="Q6" s="599" t="s">
        <v>48</v>
      </c>
      <c r="R6" s="588"/>
      <c r="S6" s="588"/>
      <c r="T6" s="588"/>
      <c r="U6" s="588"/>
      <c r="V6" s="589"/>
      <c r="W6" s="599" t="s">
        <v>48</v>
      </c>
      <c r="X6" s="588"/>
      <c r="Y6" s="588"/>
      <c r="Z6" s="588"/>
      <c r="AA6" s="588"/>
      <c r="AB6" s="589"/>
      <c r="AC6" s="608" t="s">
        <v>49</v>
      </c>
      <c r="AD6" s="588"/>
      <c r="AE6" s="588"/>
      <c r="AF6" s="601"/>
      <c r="AG6" s="590" t="s">
        <v>50</v>
      </c>
    </row>
    <row r="7" spans="1:35" ht="71.25" customHeight="1" x14ac:dyDescent="0.65">
      <c r="A7" s="574"/>
      <c r="B7" s="593"/>
      <c r="C7" s="596"/>
      <c r="D7" s="596"/>
      <c r="E7" s="587" t="s">
        <v>51</v>
      </c>
      <c r="F7" s="588"/>
      <c r="G7" s="589"/>
      <c r="H7" s="587" t="s">
        <v>52</v>
      </c>
      <c r="I7" s="588"/>
      <c r="J7" s="589"/>
      <c r="K7" s="587" t="s">
        <v>51</v>
      </c>
      <c r="L7" s="588"/>
      <c r="M7" s="589"/>
      <c r="N7" s="587" t="s">
        <v>52</v>
      </c>
      <c r="O7" s="588"/>
      <c r="P7" s="589"/>
      <c r="Q7" s="587" t="s">
        <v>51</v>
      </c>
      <c r="R7" s="588"/>
      <c r="S7" s="589"/>
      <c r="T7" s="587" t="s">
        <v>52</v>
      </c>
      <c r="U7" s="588"/>
      <c r="V7" s="589"/>
      <c r="W7" s="587" t="s">
        <v>51</v>
      </c>
      <c r="X7" s="588"/>
      <c r="Y7" s="589"/>
      <c r="Z7" s="587" t="s">
        <v>52</v>
      </c>
      <c r="AA7" s="588"/>
      <c r="AB7" s="589"/>
      <c r="AC7" s="610" t="s">
        <v>53</v>
      </c>
      <c r="AD7" s="610" t="s">
        <v>54</v>
      </c>
      <c r="AE7" s="608" t="s">
        <v>55</v>
      </c>
      <c r="AF7" s="601"/>
      <c r="AG7" s="574"/>
    </row>
    <row r="8" spans="1:35" ht="41.25" customHeight="1" x14ac:dyDescent="0.65">
      <c r="A8" s="591"/>
      <c r="B8" s="594"/>
      <c r="C8" s="597"/>
      <c r="D8" s="597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609"/>
      <c r="AD8" s="609"/>
      <c r="AE8" s="61" t="s">
        <v>67</v>
      </c>
      <c r="AF8" s="62" t="s">
        <v>16</v>
      </c>
      <c r="AG8" s="609"/>
    </row>
    <row r="9" spans="1:35" ht="14.25" x14ac:dyDescent="0.65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65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x14ac:dyDescent="0.65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65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thickBot="1" x14ac:dyDescent="0.8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3" si="0">G13+M13+S13+Y13</f>
        <v>0</v>
      </c>
      <c r="AD13" s="108">
        <f t="shared" ref="AD13:AD23" si="1">J13+P13+V13+AB13</f>
        <v>0</v>
      </c>
      <c r="AE13" s="109">
        <f t="shared" ref="AE13:AE24" si="2">AC13-AD13</f>
        <v>0</v>
      </c>
      <c r="AF13" s="110">
        <v>0</v>
      </c>
      <c r="AG13" s="111"/>
      <c r="AH13" s="112"/>
      <c r="AI13" s="112"/>
    </row>
    <row r="14" spans="1:35" ht="30" hidden="1" customHeight="1" outlineLevel="1" x14ac:dyDescent="0.65">
      <c r="A14" s="113" t="s">
        <v>104</v>
      </c>
      <c r="B14" s="114" t="s">
        <v>105</v>
      </c>
      <c r="C14" s="115" t="s">
        <v>106</v>
      </c>
      <c r="D14" s="116" t="s">
        <v>107</v>
      </c>
      <c r="E14" s="117"/>
      <c r="F14" s="118"/>
      <c r="G14" s="119">
        <f t="shared" ref="G14:G16" si="3">E14*F14</f>
        <v>0</v>
      </c>
      <c r="H14" s="117"/>
      <c r="I14" s="118"/>
      <c r="J14" s="119">
        <f t="shared" ref="J14:J16" si="4">H14*I14</f>
        <v>0</v>
      </c>
      <c r="K14" s="117"/>
      <c r="L14" s="118"/>
      <c r="M14" s="119">
        <f t="shared" ref="M14:M16" si="5">K14*L14</f>
        <v>0</v>
      </c>
      <c r="N14" s="117"/>
      <c r="O14" s="118"/>
      <c r="P14" s="119">
        <f t="shared" ref="P14:P16" si="6">N14*O14</f>
        <v>0</v>
      </c>
      <c r="Q14" s="117"/>
      <c r="R14" s="118"/>
      <c r="S14" s="119">
        <f t="shared" ref="S14:S16" si="7">Q14*R14</f>
        <v>0</v>
      </c>
      <c r="T14" s="117"/>
      <c r="U14" s="118"/>
      <c r="V14" s="119">
        <f t="shared" ref="V14:V16" si="8">T14*U14</f>
        <v>0</v>
      </c>
      <c r="W14" s="117"/>
      <c r="X14" s="118"/>
      <c r="Y14" s="119">
        <f t="shared" ref="Y14:Y16" si="9">W14*X14</f>
        <v>0</v>
      </c>
      <c r="Z14" s="117"/>
      <c r="AA14" s="118"/>
      <c r="AB14" s="119">
        <f t="shared" ref="AB14:AB16" si="10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ref="AF14:AF24" si="11">AE14/AC14</f>
        <v>#DIV/0!</v>
      </c>
      <c r="AG14" s="124"/>
      <c r="AH14" s="99"/>
      <c r="AI14" s="99"/>
    </row>
    <row r="15" spans="1:35" ht="30" hidden="1" customHeight="1" outlineLevel="1" x14ac:dyDescent="0.65">
      <c r="A15" s="113" t="s">
        <v>104</v>
      </c>
      <c r="B15" s="114" t="s">
        <v>108</v>
      </c>
      <c r="C15" s="115" t="s">
        <v>106</v>
      </c>
      <c r="D15" s="116" t="s">
        <v>107</v>
      </c>
      <c r="E15" s="117"/>
      <c r="F15" s="118"/>
      <c r="G15" s="119">
        <f t="shared" si="3"/>
        <v>0</v>
      </c>
      <c r="H15" s="117"/>
      <c r="I15" s="118"/>
      <c r="J15" s="119">
        <f t="shared" si="4"/>
        <v>0</v>
      </c>
      <c r="K15" s="117"/>
      <c r="L15" s="118"/>
      <c r="M15" s="119">
        <f t="shared" si="5"/>
        <v>0</v>
      </c>
      <c r="N15" s="117"/>
      <c r="O15" s="118"/>
      <c r="P15" s="119">
        <f t="shared" si="6"/>
        <v>0</v>
      </c>
      <c r="Q15" s="117"/>
      <c r="R15" s="118"/>
      <c r="S15" s="119">
        <f t="shared" si="7"/>
        <v>0</v>
      </c>
      <c r="T15" s="117"/>
      <c r="U15" s="118"/>
      <c r="V15" s="119">
        <f t="shared" si="8"/>
        <v>0</v>
      </c>
      <c r="W15" s="117"/>
      <c r="X15" s="118"/>
      <c r="Y15" s="119">
        <f t="shared" si="9"/>
        <v>0</v>
      </c>
      <c r="Z15" s="117"/>
      <c r="AA15" s="118"/>
      <c r="AB15" s="119">
        <f t="shared" si="10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11"/>
        <v>#DIV/0!</v>
      </c>
      <c r="AG15" s="124"/>
      <c r="AH15" s="99"/>
      <c r="AI15" s="99"/>
    </row>
    <row r="16" spans="1:35" ht="30" hidden="1" customHeight="1" outlineLevel="1" x14ac:dyDescent="0.65">
      <c r="A16" s="125" t="s">
        <v>104</v>
      </c>
      <c r="B16" s="126" t="s">
        <v>109</v>
      </c>
      <c r="C16" s="127" t="s">
        <v>106</v>
      </c>
      <c r="D16" s="128" t="s">
        <v>107</v>
      </c>
      <c r="E16" s="129"/>
      <c r="F16" s="130"/>
      <c r="G16" s="131">
        <f t="shared" si="3"/>
        <v>0</v>
      </c>
      <c r="H16" s="129"/>
      <c r="I16" s="130"/>
      <c r="J16" s="131">
        <f t="shared" si="4"/>
        <v>0</v>
      </c>
      <c r="K16" s="129"/>
      <c r="L16" s="130"/>
      <c r="M16" s="131">
        <f t="shared" si="5"/>
        <v>0</v>
      </c>
      <c r="N16" s="129"/>
      <c r="O16" s="130"/>
      <c r="P16" s="131">
        <f t="shared" si="6"/>
        <v>0</v>
      </c>
      <c r="Q16" s="129"/>
      <c r="R16" s="130"/>
      <c r="S16" s="131">
        <f t="shared" si="7"/>
        <v>0</v>
      </c>
      <c r="T16" s="129"/>
      <c r="U16" s="130"/>
      <c r="V16" s="131">
        <f t="shared" si="8"/>
        <v>0</v>
      </c>
      <c r="W16" s="129"/>
      <c r="X16" s="130"/>
      <c r="Y16" s="131">
        <f t="shared" si="9"/>
        <v>0</v>
      </c>
      <c r="Z16" s="129"/>
      <c r="AA16" s="130"/>
      <c r="AB16" s="131">
        <f t="shared" si="10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11"/>
        <v>#DIV/0!</v>
      </c>
      <c r="AG16" s="136"/>
      <c r="AH16" s="99"/>
      <c r="AI16" s="99"/>
    </row>
    <row r="17" spans="1:35" ht="30" customHeight="1" collapsed="1" thickBot="1" x14ac:dyDescent="0.8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>
        <v>0</v>
      </c>
      <c r="AG17" s="111"/>
      <c r="AH17" s="112"/>
      <c r="AI17" s="112"/>
    </row>
    <row r="18" spans="1:35" ht="30" hidden="1" customHeight="1" outlineLevel="1" x14ac:dyDescent="0.65">
      <c r="A18" s="113" t="s">
        <v>104</v>
      </c>
      <c r="B18" s="114" t="s">
        <v>105</v>
      </c>
      <c r="C18" s="115" t="s">
        <v>106</v>
      </c>
      <c r="D18" s="116" t="s">
        <v>107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11"/>
        <v>#DIV/0!</v>
      </c>
      <c r="AG18" s="124"/>
      <c r="AH18" s="99"/>
      <c r="AI18" s="99"/>
    </row>
    <row r="19" spans="1:35" ht="30" hidden="1" customHeight="1" outlineLevel="1" x14ac:dyDescent="0.65">
      <c r="A19" s="113" t="s">
        <v>104</v>
      </c>
      <c r="B19" s="114" t="s">
        <v>108</v>
      </c>
      <c r="C19" s="115" t="s">
        <v>106</v>
      </c>
      <c r="D19" s="116" t="s">
        <v>107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11"/>
        <v>#DIV/0!</v>
      </c>
      <c r="AG19" s="124"/>
      <c r="AH19" s="99"/>
      <c r="AI19" s="99"/>
    </row>
    <row r="20" spans="1:35" ht="30" hidden="1" customHeight="1" outlineLevel="1" x14ac:dyDescent="0.65">
      <c r="A20" s="139" t="s">
        <v>104</v>
      </c>
      <c r="B20" s="140" t="s">
        <v>109</v>
      </c>
      <c r="C20" s="141" t="s">
        <v>106</v>
      </c>
      <c r="D20" s="142" t="s">
        <v>107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11"/>
        <v>#DIV/0!</v>
      </c>
      <c r="AG20" s="124"/>
      <c r="AH20" s="99"/>
      <c r="AI20" s="99"/>
    </row>
    <row r="21" spans="1:35" ht="30" customHeight="1" collapsed="1" x14ac:dyDescent="0.65">
      <c r="A21" s="100" t="s">
        <v>101</v>
      </c>
      <c r="B21" s="101" t="s">
        <v>112</v>
      </c>
      <c r="C21" s="102" t="s">
        <v>113</v>
      </c>
      <c r="D21" s="103"/>
      <c r="E21" s="104"/>
      <c r="F21" s="105"/>
      <c r="G21" s="106">
        <f>SUM(G22:G23)</f>
        <v>150000</v>
      </c>
      <c r="H21" s="104"/>
      <c r="I21" s="105"/>
      <c r="J21" s="106">
        <f>SUM(J22:J23)</f>
        <v>150000</v>
      </c>
      <c r="K21" s="104"/>
      <c r="L21" s="105"/>
      <c r="M21" s="106">
        <f>SUM(M22:M23)</f>
        <v>0</v>
      </c>
      <c r="N21" s="104"/>
      <c r="O21" s="105"/>
      <c r="P21" s="137">
        <f>SUM(P22:P23)</f>
        <v>0</v>
      </c>
      <c r="Q21" s="104"/>
      <c r="R21" s="105"/>
      <c r="S21" s="106">
        <f>SUM(S22:S23)</f>
        <v>0</v>
      </c>
      <c r="T21" s="104"/>
      <c r="U21" s="105"/>
      <c r="V21" s="137">
        <f>SUM(V22:V23)</f>
        <v>0</v>
      </c>
      <c r="W21" s="104"/>
      <c r="X21" s="105"/>
      <c r="Y21" s="106">
        <f>SUM(Y22:Y23)</f>
        <v>0</v>
      </c>
      <c r="Z21" s="104"/>
      <c r="AA21" s="105"/>
      <c r="AB21" s="137">
        <f>SUM(AB22:AB23)</f>
        <v>0</v>
      </c>
      <c r="AC21" s="107">
        <f t="shared" si="0"/>
        <v>150000</v>
      </c>
      <c r="AD21" s="108">
        <f t="shared" si="1"/>
        <v>150000</v>
      </c>
      <c r="AE21" s="109">
        <f t="shared" si="2"/>
        <v>0</v>
      </c>
      <c r="AF21" s="147">
        <f t="shared" si="11"/>
        <v>0</v>
      </c>
      <c r="AG21" s="148"/>
      <c r="AH21" s="112"/>
      <c r="AI21" s="112"/>
    </row>
    <row r="22" spans="1:35" ht="30" customHeight="1" x14ac:dyDescent="0.65">
      <c r="A22" s="113" t="s">
        <v>104</v>
      </c>
      <c r="B22" s="114" t="s">
        <v>105</v>
      </c>
      <c r="C22" s="401" t="s">
        <v>267</v>
      </c>
      <c r="D22" s="116" t="s">
        <v>107</v>
      </c>
      <c r="E22" s="398">
        <v>4</v>
      </c>
      <c r="F22" s="399">
        <v>25000</v>
      </c>
      <c r="G22" s="400">
        <f t="shared" ref="G22:G23" si="17">E22*F22</f>
        <v>100000</v>
      </c>
      <c r="H22" s="405">
        <v>4</v>
      </c>
      <c r="I22" s="403">
        <v>25000</v>
      </c>
      <c r="J22" s="404">
        <f t="shared" ref="J22:J23" si="18">H22*I22</f>
        <v>100000</v>
      </c>
      <c r="K22" s="117"/>
      <c r="L22" s="118"/>
      <c r="M22" s="119">
        <f t="shared" ref="M22:M23" si="19">K22*L22</f>
        <v>0</v>
      </c>
      <c r="N22" s="117"/>
      <c r="O22" s="118"/>
      <c r="P22" s="138">
        <f t="shared" ref="P22:P23" si="20">N22*O22</f>
        <v>0</v>
      </c>
      <c r="Q22" s="117"/>
      <c r="R22" s="118"/>
      <c r="S22" s="119">
        <f t="shared" ref="S22:S23" si="21">Q22*R22</f>
        <v>0</v>
      </c>
      <c r="T22" s="117"/>
      <c r="U22" s="118"/>
      <c r="V22" s="138">
        <f t="shared" ref="V22:V23" si="22">T22*U22</f>
        <v>0</v>
      </c>
      <c r="W22" s="117"/>
      <c r="X22" s="118"/>
      <c r="Y22" s="119">
        <f t="shared" ref="Y22:Y23" si="23">W22*X22</f>
        <v>0</v>
      </c>
      <c r="Z22" s="117"/>
      <c r="AA22" s="118"/>
      <c r="AB22" s="138">
        <f t="shared" ref="AB22:AB23" si="24">Z22*AA22</f>
        <v>0</v>
      </c>
      <c r="AC22" s="120">
        <f t="shared" si="0"/>
        <v>100000</v>
      </c>
      <c r="AD22" s="121">
        <f t="shared" si="1"/>
        <v>100000</v>
      </c>
      <c r="AE22" s="122">
        <f t="shared" si="2"/>
        <v>0</v>
      </c>
      <c r="AF22" s="123">
        <f t="shared" si="11"/>
        <v>0</v>
      </c>
      <c r="AG22" s="124"/>
      <c r="AH22" s="99"/>
      <c r="AI22" s="99"/>
    </row>
    <row r="23" spans="1:35" ht="30" customHeight="1" x14ac:dyDescent="0.65">
      <c r="A23" s="113" t="s">
        <v>104</v>
      </c>
      <c r="B23" s="114" t="s">
        <v>108</v>
      </c>
      <c r="C23" s="401" t="s">
        <v>266</v>
      </c>
      <c r="D23" s="116" t="s">
        <v>107</v>
      </c>
      <c r="E23" s="398">
        <v>5</v>
      </c>
      <c r="F23" s="399">
        <v>10000</v>
      </c>
      <c r="G23" s="400">
        <f t="shared" si="17"/>
        <v>50000</v>
      </c>
      <c r="H23" s="397">
        <v>5</v>
      </c>
      <c r="I23" s="118">
        <v>10000</v>
      </c>
      <c r="J23" s="119">
        <f t="shared" si="18"/>
        <v>50000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50000</v>
      </c>
      <c r="AD23" s="121">
        <f t="shared" si="1"/>
        <v>50000</v>
      </c>
      <c r="AE23" s="122">
        <f t="shared" si="2"/>
        <v>0</v>
      </c>
      <c r="AF23" s="123">
        <f t="shared" si="11"/>
        <v>0</v>
      </c>
      <c r="AG23" s="124"/>
      <c r="AH23" s="99"/>
      <c r="AI23" s="99"/>
    </row>
    <row r="24" spans="1:35" ht="15.75" customHeight="1" x14ac:dyDescent="0.65">
      <c r="A24" s="151" t="s">
        <v>114</v>
      </c>
      <c r="B24" s="152"/>
      <c r="C24" s="153"/>
      <c r="D24" s="154"/>
      <c r="E24" s="155"/>
      <c r="F24" s="155"/>
      <c r="G24" s="156">
        <f>G21+G17+G13</f>
        <v>150000</v>
      </c>
      <c r="H24" s="155"/>
      <c r="I24" s="157"/>
      <c r="J24" s="158">
        <f>J21+J17+J13</f>
        <v>150000</v>
      </c>
      <c r="K24" s="159"/>
      <c r="L24" s="155"/>
      <c r="M24" s="156">
        <f>M21+M17+M13</f>
        <v>0</v>
      </c>
      <c r="N24" s="155"/>
      <c r="O24" s="155"/>
      <c r="P24" s="158">
        <f>P21+P17+P13</f>
        <v>0</v>
      </c>
      <c r="Q24" s="159"/>
      <c r="R24" s="155"/>
      <c r="S24" s="156">
        <f>S21+S17+S13</f>
        <v>0</v>
      </c>
      <c r="T24" s="155"/>
      <c r="U24" s="155"/>
      <c r="V24" s="158">
        <f>V21+V17+V13</f>
        <v>0</v>
      </c>
      <c r="W24" s="159"/>
      <c r="X24" s="155"/>
      <c r="Y24" s="156">
        <f>Y21+Y17+Y13</f>
        <v>0</v>
      </c>
      <c r="Z24" s="155"/>
      <c r="AA24" s="155"/>
      <c r="AB24" s="158">
        <f>AB21+AB17+AB13</f>
        <v>0</v>
      </c>
      <c r="AC24" s="158">
        <f>AC21+AC17+AC13</f>
        <v>150000</v>
      </c>
      <c r="AD24" s="160">
        <f>AD21+AD17+AD13</f>
        <v>150000</v>
      </c>
      <c r="AE24" s="157">
        <f t="shared" si="2"/>
        <v>0</v>
      </c>
      <c r="AF24" s="161">
        <f t="shared" si="11"/>
        <v>0</v>
      </c>
      <c r="AG24" s="162"/>
      <c r="AH24" s="99"/>
      <c r="AI24" s="99"/>
    </row>
    <row r="25" spans="1:35" ht="30" customHeight="1" x14ac:dyDescent="0.65">
      <c r="A25" s="163" t="s">
        <v>99</v>
      </c>
      <c r="B25" s="164">
        <v>2</v>
      </c>
      <c r="C25" s="165" t="s">
        <v>115</v>
      </c>
      <c r="D25" s="166"/>
      <c r="E25" s="167"/>
      <c r="F25" s="167"/>
      <c r="G25" s="167"/>
      <c r="H25" s="168"/>
      <c r="I25" s="167"/>
      <c r="J25" s="167"/>
      <c r="K25" s="167"/>
      <c r="L25" s="167"/>
      <c r="M25" s="169"/>
      <c r="N25" s="168"/>
      <c r="O25" s="167"/>
      <c r="P25" s="169"/>
      <c r="Q25" s="167"/>
      <c r="R25" s="167"/>
      <c r="S25" s="169"/>
      <c r="T25" s="168"/>
      <c r="U25" s="167"/>
      <c r="V25" s="169"/>
      <c r="W25" s="167"/>
      <c r="X25" s="167"/>
      <c r="Y25" s="169"/>
      <c r="Z25" s="168"/>
      <c r="AA25" s="167"/>
      <c r="AB25" s="167"/>
      <c r="AC25" s="95"/>
      <c r="AD25" s="96"/>
      <c r="AE25" s="96"/>
      <c r="AF25" s="97"/>
      <c r="AG25" s="98"/>
      <c r="AH25" s="99"/>
      <c r="AI25" s="99"/>
    </row>
    <row r="26" spans="1:35" ht="30" customHeight="1" x14ac:dyDescent="0.65">
      <c r="A26" s="100" t="s">
        <v>101</v>
      </c>
      <c r="B26" s="101" t="s">
        <v>116</v>
      </c>
      <c r="C26" s="170" t="s">
        <v>117</v>
      </c>
      <c r="D26" s="171"/>
      <c r="E26" s="104"/>
      <c r="F26" s="105"/>
      <c r="G26" s="106">
        <f>G27</f>
        <v>33000</v>
      </c>
      <c r="H26" s="104"/>
      <c r="I26" s="105"/>
      <c r="J26" s="106">
        <f>J27</f>
        <v>33000</v>
      </c>
      <c r="K26" s="104"/>
      <c r="L26" s="105"/>
      <c r="M26" s="106">
        <f>M27</f>
        <v>0</v>
      </c>
      <c r="N26" s="104"/>
      <c r="O26" s="105"/>
      <c r="P26" s="137">
        <f>P27</f>
        <v>0</v>
      </c>
      <c r="Q26" s="104"/>
      <c r="R26" s="105"/>
      <c r="S26" s="106">
        <f>S27</f>
        <v>0</v>
      </c>
      <c r="T26" s="104"/>
      <c r="U26" s="105"/>
      <c r="V26" s="137">
        <f>V27</f>
        <v>0</v>
      </c>
      <c r="W26" s="104"/>
      <c r="X26" s="105"/>
      <c r="Y26" s="106">
        <f>Y27</f>
        <v>0</v>
      </c>
      <c r="Z26" s="104"/>
      <c r="AA26" s="105"/>
      <c r="AB26" s="137">
        <f>AB27</f>
        <v>0</v>
      </c>
      <c r="AC26" s="107">
        <f t="shared" ref="AC26:AC27" si="25">G26+M26+S26+Y26</f>
        <v>33000</v>
      </c>
      <c r="AD26" s="108">
        <f t="shared" ref="AD26:AD27" si="26">J26+P26+V26+AB26</f>
        <v>33000</v>
      </c>
      <c r="AE26" s="109">
        <f t="shared" ref="AE26:AE27" si="27">AC26-AD26</f>
        <v>0</v>
      </c>
      <c r="AF26" s="110">
        <f t="shared" ref="AF26:AF28" si="28">AE26/AC26</f>
        <v>0</v>
      </c>
      <c r="AG26" s="111"/>
      <c r="AH26" s="112"/>
      <c r="AI26" s="112"/>
    </row>
    <row r="27" spans="1:35" ht="30" customHeight="1" x14ac:dyDescent="0.65">
      <c r="A27" s="125" t="s">
        <v>104</v>
      </c>
      <c r="B27" s="126" t="s">
        <v>105</v>
      </c>
      <c r="C27" s="407" t="s">
        <v>263</v>
      </c>
      <c r="D27" s="128"/>
      <c r="E27" s="143"/>
      <c r="F27" s="144"/>
      <c r="G27" s="145">
        <f>G24*22%</f>
        <v>33000</v>
      </c>
      <c r="H27" s="143"/>
      <c r="I27" s="144"/>
      <c r="J27" s="145">
        <f>J24*22%</f>
        <v>33000</v>
      </c>
      <c r="K27" s="143"/>
      <c r="L27" s="144"/>
      <c r="M27" s="145">
        <f>M24*22%</f>
        <v>0</v>
      </c>
      <c r="N27" s="143"/>
      <c r="O27" s="144"/>
      <c r="P27" s="146">
        <f>P24*22%</f>
        <v>0</v>
      </c>
      <c r="Q27" s="143"/>
      <c r="R27" s="144"/>
      <c r="S27" s="145">
        <f>S24*22%</f>
        <v>0</v>
      </c>
      <c r="T27" s="143"/>
      <c r="U27" s="144"/>
      <c r="V27" s="146">
        <f>V24*22%</f>
        <v>0</v>
      </c>
      <c r="W27" s="143"/>
      <c r="X27" s="144"/>
      <c r="Y27" s="145">
        <f>Y24*22%</f>
        <v>0</v>
      </c>
      <c r="Z27" s="143"/>
      <c r="AA27" s="144"/>
      <c r="AB27" s="146">
        <f>AB24*22%</f>
        <v>0</v>
      </c>
      <c r="AC27" s="132">
        <f t="shared" si="25"/>
        <v>33000</v>
      </c>
      <c r="AD27" s="133">
        <f t="shared" si="26"/>
        <v>33000</v>
      </c>
      <c r="AE27" s="134">
        <f t="shared" si="27"/>
        <v>0</v>
      </c>
      <c r="AF27" s="149">
        <f t="shared" si="28"/>
        <v>0</v>
      </c>
      <c r="AG27" s="150"/>
      <c r="AH27" s="99"/>
      <c r="AI27" s="99"/>
    </row>
    <row r="28" spans="1:35" ht="15.75" customHeight="1" thickBot="1" x14ac:dyDescent="0.8">
      <c r="A28" s="151" t="s">
        <v>118</v>
      </c>
      <c r="B28" s="152"/>
      <c r="C28" s="172"/>
      <c r="D28" s="173"/>
      <c r="E28" s="155"/>
      <c r="F28" s="155"/>
      <c r="G28" s="158">
        <f>G26</f>
        <v>33000</v>
      </c>
      <c r="H28" s="155"/>
      <c r="I28" s="157"/>
      <c r="J28" s="158">
        <f>J26</f>
        <v>33000</v>
      </c>
      <c r="K28" s="159"/>
      <c r="L28" s="155"/>
      <c r="M28" s="156">
        <f>M26</f>
        <v>0</v>
      </c>
      <c r="N28" s="155"/>
      <c r="O28" s="155"/>
      <c r="P28" s="158">
        <f>P26</f>
        <v>0</v>
      </c>
      <c r="Q28" s="159"/>
      <c r="R28" s="155"/>
      <c r="S28" s="156">
        <f>S26</f>
        <v>0</v>
      </c>
      <c r="T28" s="155"/>
      <c r="U28" s="155"/>
      <c r="V28" s="158">
        <f>V26</f>
        <v>0</v>
      </c>
      <c r="W28" s="159"/>
      <c r="X28" s="155"/>
      <c r="Y28" s="156">
        <f>Y26</f>
        <v>0</v>
      </c>
      <c r="Z28" s="155"/>
      <c r="AA28" s="155"/>
      <c r="AB28" s="158">
        <f>AB26</f>
        <v>0</v>
      </c>
      <c r="AC28" s="158">
        <f t="shared" ref="AC28:AE28" si="29">AC27</f>
        <v>33000</v>
      </c>
      <c r="AD28" s="160">
        <f t="shared" si="29"/>
        <v>33000</v>
      </c>
      <c r="AE28" s="157">
        <f t="shared" si="29"/>
        <v>0</v>
      </c>
      <c r="AF28" s="161">
        <f t="shared" si="28"/>
        <v>0</v>
      </c>
      <c r="AG28" s="162"/>
      <c r="AH28" s="99"/>
      <c r="AI28" s="99"/>
    </row>
    <row r="29" spans="1:35" ht="33" hidden="1" customHeight="1" outlineLevel="1" x14ac:dyDescent="0.65">
      <c r="A29" s="163" t="s">
        <v>119</v>
      </c>
      <c r="B29" s="174" t="s">
        <v>22</v>
      </c>
      <c r="C29" s="175" t="s">
        <v>120</v>
      </c>
      <c r="D29" s="176"/>
      <c r="E29" s="177"/>
      <c r="F29" s="178"/>
      <c r="G29" s="178"/>
      <c r="H29" s="89"/>
      <c r="I29" s="90"/>
      <c r="J29" s="94"/>
      <c r="K29" s="90"/>
      <c r="L29" s="90"/>
      <c r="M29" s="94"/>
      <c r="N29" s="89"/>
      <c r="O29" s="90"/>
      <c r="P29" s="94"/>
      <c r="Q29" s="90"/>
      <c r="R29" s="90"/>
      <c r="S29" s="94"/>
      <c r="T29" s="89"/>
      <c r="U29" s="90"/>
      <c r="V29" s="94"/>
      <c r="W29" s="90"/>
      <c r="X29" s="90"/>
      <c r="Y29" s="94"/>
      <c r="Z29" s="89"/>
      <c r="AA29" s="90"/>
      <c r="AB29" s="90"/>
      <c r="AC29" s="95"/>
      <c r="AD29" s="96"/>
      <c r="AE29" s="96"/>
      <c r="AF29" s="97"/>
      <c r="AG29" s="98"/>
      <c r="AH29" s="99"/>
      <c r="AI29" s="99"/>
    </row>
    <row r="30" spans="1:35" ht="29.25" hidden="1" customHeight="1" outlineLevel="1" x14ac:dyDescent="0.65">
      <c r="A30" s="100" t="s">
        <v>101</v>
      </c>
      <c r="B30" s="101" t="s">
        <v>121</v>
      </c>
      <c r="C30" s="170" t="s">
        <v>122</v>
      </c>
      <c r="D30" s="179"/>
      <c r="E30" s="104"/>
      <c r="F30" s="105"/>
      <c r="G30" s="137">
        <f>SUM(G31:G33)</f>
        <v>0</v>
      </c>
      <c r="H30" s="104"/>
      <c r="I30" s="105"/>
      <c r="J30" s="106">
        <f>SUM(J31:J33)</f>
        <v>0</v>
      </c>
      <c r="K30" s="104"/>
      <c r="L30" s="105"/>
      <c r="M30" s="106">
        <f>SUM(M31:M33)</f>
        <v>0</v>
      </c>
      <c r="N30" s="104"/>
      <c r="O30" s="105"/>
      <c r="P30" s="137">
        <f>SUM(P31:P33)</f>
        <v>0</v>
      </c>
      <c r="Q30" s="104"/>
      <c r="R30" s="105"/>
      <c r="S30" s="106">
        <f>SUM(S31:S33)</f>
        <v>0</v>
      </c>
      <c r="T30" s="104"/>
      <c r="U30" s="105"/>
      <c r="V30" s="137">
        <f>SUM(V31:V33)</f>
        <v>0</v>
      </c>
      <c r="W30" s="104"/>
      <c r="X30" s="105"/>
      <c r="Y30" s="106">
        <f>SUM(Y31:Y33)</f>
        <v>0</v>
      </c>
      <c r="Z30" s="104"/>
      <c r="AA30" s="105"/>
      <c r="AB30" s="137">
        <f>SUM(AB31:AB33)</f>
        <v>0</v>
      </c>
      <c r="AC30" s="107">
        <f t="shared" ref="AC30:AC41" si="30">G30+M30+S30+Y30</f>
        <v>0</v>
      </c>
      <c r="AD30" s="108">
        <f t="shared" ref="AD30:AD41" si="31">J30+P30+V30+AB30</f>
        <v>0</v>
      </c>
      <c r="AE30" s="108">
        <f t="shared" ref="AE30:AE42" si="32">AC30-AD30</f>
        <v>0</v>
      </c>
      <c r="AF30" s="180" t="e">
        <f t="shared" ref="AF30:AF42" si="33">AE30/AC30</f>
        <v>#DIV/0!</v>
      </c>
      <c r="AG30" s="111"/>
      <c r="AH30" s="112"/>
      <c r="AI30" s="112"/>
    </row>
    <row r="31" spans="1:35" ht="39.75" hidden="1" customHeight="1" outlineLevel="1" x14ac:dyDescent="0.65">
      <c r="A31" s="113" t="s">
        <v>104</v>
      </c>
      <c r="B31" s="114" t="s">
        <v>105</v>
      </c>
      <c r="C31" s="115" t="s">
        <v>123</v>
      </c>
      <c r="D31" s="116" t="s">
        <v>124</v>
      </c>
      <c r="E31" s="117"/>
      <c r="F31" s="118"/>
      <c r="G31" s="138">
        <f t="shared" ref="G31:G33" si="34">E31*F31</f>
        <v>0</v>
      </c>
      <c r="H31" s="117"/>
      <c r="I31" s="118"/>
      <c r="J31" s="119">
        <f t="shared" ref="J31:J33" si="35">H31*I31</f>
        <v>0</v>
      </c>
      <c r="K31" s="117"/>
      <c r="L31" s="118"/>
      <c r="M31" s="119">
        <f t="shared" ref="M31:M33" si="36">K31*L31</f>
        <v>0</v>
      </c>
      <c r="N31" s="117"/>
      <c r="O31" s="118"/>
      <c r="P31" s="138">
        <f t="shared" ref="P31:P33" si="37">N31*O31</f>
        <v>0</v>
      </c>
      <c r="Q31" s="117"/>
      <c r="R31" s="118"/>
      <c r="S31" s="119">
        <f t="shared" ref="S31:S33" si="38">Q31*R31</f>
        <v>0</v>
      </c>
      <c r="T31" s="117"/>
      <c r="U31" s="118"/>
      <c r="V31" s="138">
        <f t="shared" ref="V31:V33" si="39">T31*U31</f>
        <v>0</v>
      </c>
      <c r="W31" s="117"/>
      <c r="X31" s="118"/>
      <c r="Y31" s="119">
        <f t="shared" ref="Y31:Y33" si="40">W31*X31</f>
        <v>0</v>
      </c>
      <c r="Z31" s="117"/>
      <c r="AA31" s="118"/>
      <c r="AB31" s="138">
        <f t="shared" ref="AB31:AB33" si="41">Z31*AA31</f>
        <v>0</v>
      </c>
      <c r="AC31" s="120">
        <f t="shared" si="30"/>
        <v>0</v>
      </c>
      <c r="AD31" s="121">
        <f t="shared" si="31"/>
        <v>0</v>
      </c>
      <c r="AE31" s="181">
        <f t="shared" si="32"/>
        <v>0</v>
      </c>
      <c r="AF31" s="182" t="e">
        <f t="shared" si="33"/>
        <v>#DIV/0!</v>
      </c>
      <c r="AG31" s="124"/>
      <c r="AH31" s="99"/>
      <c r="AI31" s="99"/>
    </row>
    <row r="32" spans="1:35" ht="39.75" hidden="1" customHeight="1" outlineLevel="1" x14ac:dyDescent="0.65">
      <c r="A32" s="113" t="s">
        <v>104</v>
      </c>
      <c r="B32" s="114" t="s">
        <v>108</v>
      </c>
      <c r="C32" s="115" t="s">
        <v>123</v>
      </c>
      <c r="D32" s="116" t="s">
        <v>124</v>
      </c>
      <c r="E32" s="117"/>
      <c r="F32" s="118"/>
      <c r="G32" s="138">
        <f t="shared" si="34"/>
        <v>0</v>
      </c>
      <c r="H32" s="117"/>
      <c r="I32" s="118"/>
      <c r="J32" s="119">
        <f t="shared" si="35"/>
        <v>0</v>
      </c>
      <c r="K32" s="117"/>
      <c r="L32" s="118"/>
      <c r="M32" s="119">
        <f t="shared" si="36"/>
        <v>0</v>
      </c>
      <c r="N32" s="117"/>
      <c r="O32" s="118"/>
      <c r="P32" s="138">
        <f t="shared" si="37"/>
        <v>0</v>
      </c>
      <c r="Q32" s="117"/>
      <c r="R32" s="118"/>
      <c r="S32" s="119">
        <f t="shared" si="38"/>
        <v>0</v>
      </c>
      <c r="T32" s="117"/>
      <c r="U32" s="118"/>
      <c r="V32" s="138">
        <f t="shared" si="39"/>
        <v>0</v>
      </c>
      <c r="W32" s="117"/>
      <c r="X32" s="118"/>
      <c r="Y32" s="119">
        <f t="shared" si="40"/>
        <v>0</v>
      </c>
      <c r="Z32" s="117"/>
      <c r="AA32" s="118"/>
      <c r="AB32" s="138">
        <f t="shared" si="41"/>
        <v>0</v>
      </c>
      <c r="AC32" s="120">
        <f t="shared" si="30"/>
        <v>0</v>
      </c>
      <c r="AD32" s="121">
        <f t="shared" si="31"/>
        <v>0</v>
      </c>
      <c r="AE32" s="181">
        <f t="shared" si="32"/>
        <v>0</v>
      </c>
      <c r="AF32" s="182" t="e">
        <f t="shared" si="33"/>
        <v>#DIV/0!</v>
      </c>
      <c r="AG32" s="124"/>
      <c r="AH32" s="99"/>
      <c r="AI32" s="99"/>
    </row>
    <row r="33" spans="1:35" ht="39.75" hidden="1" customHeight="1" outlineLevel="1" x14ac:dyDescent="0.65">
      <c r="A33" s="139" t="s">
        <v>104</v>
      </c>
      <c r="B33" s="140" t="s">
        <v>109</v>
      </c>
      <c r="C33" s="141" t="s">
        <v>123</v>
      </c>
      <c r="D33" s="142" t="s">
        <v>124</v>
      </c>
      <c r="E33" s="143"/>
      <c r="F33" s="144"/>
      <c r="G33" s="146">
        <f t="shared" si="34"/>
        <v>0</v>
      </c>
      <c r="H33" s="143"/>
      <c r="I33" s="144"/>
      <c r="J33" s="145">
        <f t="shared" si="35"/>
        <v>0</v>
      </c>
      <c r="K33" s="143"/>
      <c r="L33" s="144"/>
      <c r="M33" s="145">
        <f t="shared" si="36"/>
        <v>0</v>
      </c>
      <c r="N33" s="143"/>
      <c r="O33" s="144"/>
      <c r="P33" s="146">
        <f t="shared" si="37"/>
        <v>0</v>
      </c>
      <c r="Q33" s="143"/>
      <c r="R33" s="144"/>
      <c r="S33" s="145">
        <f t="shared" si="38"/>
        <v>0</v>
      </c>
      <c r="T33" s="143"/>
      <c r="U33" s="144"/>
      <c r="V33" s="146">
        <f t="shared" si="39"/>
        <v>0</v>
      </c>
      <c r="W33" s="143"/>
      <c r="X33" s="144"/>
      <c r="Y33" s="145">
        <f t="shared" si="40"/>
        <v>0</v>
      </c>
      <c r="Z33" s="143"/>
      <c r="AA33" s="144"/>
      <c r="AB33" s="146">
        <f t="shared" si="41"/>
        <v>0</v>
      </c>
      <c r="AC33" s="132">
        <f t="shared" si="30"/>
        <v>0</v>
      </c>
      <c r="AD33" s="133">
        <f t="shared" si="31"/>
        <v>0</v>
      </c>
      <c r="AE33" s="183">
        <f t="shared" si="32"/>
        <v>0</v>
      </c>
      <c r="AF33" s="182" t="e">
        <f t="shared" si="33"/>
        <v>#DIV/0!</v>
      </c>
      <c r="AG33" s="124"/>
      <c r="AH33" s="99"/>
      <c r="AI33" s="99"/>
    </row>
    <row r="34" spans="1:35" ht="30" hidden="1" customHeight="1" outlineLevel="1" x14ac:dyDescent="0.65">
      <c r="A34" s="100" t="s">
        <v>101</v>
      </c>
      <c r="B34" s="101" t="s">
        <v>125</v>
      </c>
      <c r="C34" s="102" t="s">
        <v>126</v>
      </c>
      <c r="D34" s="103"/>
      <c r="E34" s="104">
        <f t="shared" ref="E34:AB34" si="42">SUM(E35:E37)</f>
        <v>0</v>
      </c>
      <c r="F34" s="105">
        <f t="shared" si="42"/>
        <v>0</v>
      </c>
      <c r="G34" s="106">
        <f t="shared" si="42"/>
        <v>0</v>
      </c>
      <c r="H34" s="104">
        <f t="shared" si="42"/>
        <v>0</v>
      </c>
      <c r="I34" s="105">
        <f t="shared" si="42"/>
        <v>0</v>
      </c>
      <c r="J34" s="106">
        <f t="shared" si="42"/>
        <v>0</v>
      </c>
      <c r="K34" s="104">
        <f t="shared" si="42"/>
        <v>0</v>
      </c>
      <c r="L34" s="105">
        <f t="shared" si="42"/>
        <v>0</v>
      </c>
      <c r="M34" s="106">
        <f t="shared" si="42"/>
        <v>0</v>
      </c>
      <c r="N34" s="104">
        <f t="shared" si="42"/>
        <v>0</v>
      </c>
      <c r="O34" s="105">
        <f t="shared" si="42"/>
        <v>0</v>
      </c>
      <c r="P34" s="137">
        <f t="shared" si="42"/>
        <v>0</v>
      </c>
      <c r="Q34" s="104">
        <f t="shared" si="42"/>
        <v>0</v>
      </c>
      <c r="R34" s="105">
        <f t="shared" si="42"/>
        <v>0</v>
      </c>
      <c r="S34" s="106">
        <f t="shared" si="42"/>
        <v>0</v>
      </c>
      <c r="T34" s="104">
        <f t="shared" si="42"/>
        <v>0</v>
      </c>
      <c r="U34" s="105">
        <f t="shared" si="42"/>
        <v>0</v>
      </c>
      <c r="V34" s="137">
        <f t="shared" si="42"/>
        <v>0</v>
      </c>
      <c r="W34" s="104">
        <f t="shared" si="42"/>
        <v>0</v>
      </c>
      <c r="X34" s="105">
        <f t="shared" si="42"/>
        <v>0</v>
      </c>
      <c r="Y34" s="106">
        <f t="shared" si="42"/>
        <v>0</v>
      </c>
      <c r="Z34" s="104">
        <f t="shared" si="42"/>
        <v>0</v>
      </c>
      <c r="AA34" s="105">
        <f t="shared" si="42"/>
        <v>0</v>
      </c>
      <c r="AB34" s="137">
        <f t="shared" si="42"/>
        <v>0</v>
      </c>
      <c r="AC34" s="107">
        <f t="shared" si="30"/>
        <v>0</v>
      </c>
      <c r="AD34" s="108">
        <f t="shared" si="31"/>
        <v>0</v>
      </c>
      <c r="AE34" s="108">
        <f t="shared" si="32"/>
        <v>0</v>
      </c>
      <c r="AF34" s="184" t="e">
        <f t="shared" si="33"/>
        <v>#DIV/0!</v>
      </c>
      <c r="AG34" s="148"/>
      <c r="AH34" s="112"/>
      <c r="AI34" s="112"/>
    </row>
    <row r="35" spans="1:35" ht="39.75" hidden="1" customHeight="1" outlineLevel="1" x14ac:dyDescent="0.65">
      <c r="A35" s="113" t="s">
        <v>104</v>
      </c>
      <c r="B35" s="114" t="s">
        <v>105</v>
      </c>
      <c r="C35" s="115" t="s">
        <v>127</v>
      </c>
      <c r="D35" s="116" t="s">
        <v>128</v>
      </c>
      <c r="E35" s="117"/>
      <c r="F35" s="118"/>
      <c r="G35" s="119">
        <f t="shared" ref="G35:G37" si="43">E35*F35</f>
        <v>0</v>
      </c>
      <c r="H35" s="117"/>
      <c r="I35" s="118"/>
      <c r="J35" s="119">
        <f t="shared" ref="J35:J37" si="44">H35*I35</f>
        <v>0</v>
      </c>
      <c r="K35" s="117"/>
      <c r="L35" s="118"/>
      <c r="M35" s="119">
        <f t="shared" ref="M35:M37" si="45">K35*L35</f>
        <v>0</v>
      </c>
      <c r="N35" s="117"/>
      <c r="O35" s="118"/>
      <c r="P35" s="138">
        <f t="shared" ref="P35:P37" si="46">N35*O35</f>
        <v>0</v>
      </c>
      <c r="Q35" s="117"/>
      <c r="R35" s="118"/>
      <c r="S35" s="119">
        <f t="shared" ref="S35:S37" si="47">Q35*R35</f>
        <v>0</v>
      </c>
      <c r="T35" s="117"/>
      <c r="U35" s="118"/>
      <c r="V35" s="138">
        <f t="shared" ref="V35:V37" si="48">T35*U35</f>
        <v>0</v>
      </c>
      <c r="W35" s="117"/>
      <c r="X35" s="118"/>
      <c r="Y35" s="119">
        <f t="shared" ref="Y35:Y37" si="49">W35*X35</f>
        <v>0</v>
      </c>
      <c r="Z35" s="117"/>
      <c r="AA35" s="118"/>
      <c r="AB35" s="138">
        <f t="shared" ref="AB35:AB37" si="50">Z35*AA35</f>
        <v>0</v>
      </c>
      <c r="AC35" s="120">
        <f t="shared" si="30"/>
        <v>0</v>
      </c>
      <c r="AD35" s="121">
        <f t="shared" si="31"/>
        <v>0</v>
      </c>
      <c r="AE35" s="181">
        <f t="shared" si="32"/>
        <v>0</v>
      </c>
      <c r="AF35" s="182" t="e">
        <f t="shared" si="33"/>
        <v>#DIV/0!</v>
      </c>
      <c r="AG35" s="124"/>
      <c r="AH35" s="99"/>
      <c r="AI35" s="99"/>
    </row>
    <row r="36" spans="1:35" ht="39.75" hidden="1" customHeight="1" outlineLevel="1" x14ac:dyDescent="0.65">
      <c r="A36" s="113" t="s">
        <v>104</v>
      </c>
      <c r="B36" s="114" t="s">
        <v>108</v>
      </c>
      <c r="C36" s="115" t="s">
        <v>127</v>
      </c>
      <c r="D36" s="116" t="s">
        <v>128</v>
      </c>
      <c r="E36" s="117"/>
      <c r="F36" s="118"/>
      <c r="G36" s="119">
        <f t="shared" si="43"/>
        <v>0</v>
      </c>
      <c r="H36" s="117"/>
      <c r="I36" s="118"/>
      <c r="J36" s="119">
        <f t="shared" si="44"/>
        <v>0</v>
      </c>
      <c r="K36" s="117"/>
      <c r="L36" s="118"/>
      <c r="M36" s="119">
        <f t="shared" si="45"/>
        <v>0</v>
      </c>
      <c r="N36" s="117"/>
      <c r="O36" s="118"/>
      <c r="P36" s="138">
        <f t="shared" si="46"/>
        <v>0</v>
      </c>
      <c r="Q36" s="117"/>
      <c r="R36" s="118"/>
      <c r="S36" s="119">
        <f t="shared" si="47"/>
        <v>0</v>
      </c>
      <c r="T36" s="117"/>
      <c r="U36" s="118"/>
      <c r="V36" s="138">
        <f t="shared" si="48"/>
        <v>0</v>
      </c>
      <c r="W36" s="117"/>
      <c r="X36" s="118"/>
      <c r="Y36" s="119">
        <f t="shared" si="49"/>
        <v>0</v>
      </c>
      <c r="Z36" s="117"/>
      <c r="AA36" s="118"/>
      <c r="AB36" s="138">
        <f t="shared" si="50"/>
        <v>0</v>
      </c>
      <c r="AC36" s="120">
        <f t="shared" si="30"/>
        <v>0</v>
      </c>
      <c r="AD36" s="121">
        <f t="shared" si="31"/>
        <v>0</v>
      </c>
      <c r="AE36" s="181">
        <f t="shared" si="32"/>
        <v>0</v>
      </c>
      <c r="AF36" s="182" t="e">
        <f t="shared" si="33"/>
        <v>#DIV/0!</v>
      </c>
      <c r="AG36" s="124"/>
      <c r="AH36" s="99"/>
      <c r="AI36" s="99"/>
    </row>
    <row r="37" spans="1:35" ht="39.75" hidden="1" customHeight="1" outlineLevel="1" x14ac:dyDescent="0.65">
      <c r="A37" s="139" t="s">
        <v>104</v>
      </c>
      <c r="B37" s="140" t="s">
        <v>109</v>
      </c>
      <c r="C37" s="141" t="s">
        <v>127</v>
      </c>
      <c r="D37" s="142" t="s">
        <v>128</v>
      </c>
      <c r="E37" s="143"/>
      <c r="F37" s="144"/>
      <c r="G37" s="145">
        <f t="shared" si="43"/>
        <v>0</v>
      </c>
      <c r="H37" s="143"/>
      <c r="I37" s="144"/>
      <c r="J37" s="145">
        <f t="shared" si="44"/>
        <v>0</v>
      </c>
      <c r="K37" s="143"/>
      <c r="L37" s="144"/>
      <c r="M37" s="145">
        <f t="shared" si="45"/>
        <v>0</v>
      </c>
      <c r="N37" s="143"/>
      <c r="O37" s="144"/>
      <c r="P37" s="146">
        <f t="shared" si="46"/>
        <v>0</v>
      </c>
      <c r="Q37" s="143"/>
      <c r="R37" s="144"/>
      <c r="S37" s="145">
        <f t="shared" si="47"/>
        <v>0</v>
      </c>
      <c r="T37" s="143"/>
      <c r="U37" s="144"/>
      <c r="V37" s="146">
        <f t="shared" si="48"/>
        <v>0</v>
      </c>
      <c r="W37" s="143"/>
      <c r="X37" s="144"/>
      <c r="Y37" s="145">
        <f t="shared" si="49"/>
        <v>0</v>
      </c>
      <c r="Z37" s="143"/>
      <c r="AA37" s="144"/>
      <c r="AB37" s="146">
        <f t="shared" si="50"/>
        <v>0</v>
      </c>
      <c r="AC37" s="132">
        <f t="shared" si="30"/>
        <v>0</v>
      </c>
      <c r="AD37" s="133">
        <f t="shared" si="31"/>
        <v>0</v>
      </c>
      <c r="AE37" s="183">
        <f t="shared" si="32"/>
        <v>0</v>
      </c>
      <c r="AF37" s="182" t="e">
        <f t="shared" si="33"/>
        <v>#DIV/0!</v>
      </c>
      <c r="AG37" s="124"/>
      <c r="AH37" s="99"/>
      <c r="AI37" s="99"/>
    </row>
    <row r="38" spans="1:35" ht="30" hidden="1" customHeight="1" outlineLevel="1" x14ac:dyDescent="0.65">
      <c r="A38" s="100" t="s">
        <v>101</v>
      </c>
      <c r="B38" s="101" t="s">
        <v>129</v>
      </c>
      <c r="C38" s="102" t="s">
        <v>130</v>
      </c>
      <c r="D38" s="103"/>
      <c r="E38" s="104">
        <f t="shared" ref="E38:AB38" si="51">SUM(E39:E41)</f>
        <v>0</v>
      </c>
      <c r="F38" s="105">
        <f t="shared" si="51"/>
        <v>0</v>
      </c>
      <c r="G38" s="106">
        <f t="shared" si="51"/>
        <v>0</v>
      </c>
      <c r="H38" s="104">
        <f t="shared" si="51"/>
        <v>0</v>
      </c>
      <c r="I38" s="105">
        <f t="shared" si="51"/>
        <v>0</v>
      </c>
      <c r="J38" s="137">
        <f t="shared" si="51"/>
        <v>0</v>
      </c>
      <c r="K38" s="104">
        <f t="shared" si="51"/>
        <v>0</v>
      </c>
      <c r="L38" s="105">
        <f t="shared" si="51"/>
        <v>0</v>
      </c>
      <c r="M38" s="106">
        <f t="shared" si="51"/>
        <v>0</v>
      </c>
      <c r="N38" s="104">
        <f t="shared" si="51"/>
        <v>0</v>
      </c>
      <c r="O38" s="105">
        <f t="shared" si="51"/>
        <v>0</v>
      </c>
      <c r="P38" s="137">
        <f t="shared" si="51"/>
        <v>0</v>
      </c>
      <c r="Q38" s="104">
        <f t="shared" si="51"/>
        <v>0</v>
      </c>
      <c r="R38" s="105">
        <f t="shared" si="51"/>
        <v>0</v>
      </c>
      <c r="S38" s="106">
        <f t="shared" si="51"/>
        <v>0</v>
      </c>
      <c r="T38" s="104">
        <f t="shared" si="51"/>
        <v>0</v>
      </c>
      <c r="U38" s="105">
        <f t="shared" si="51"/>
        <v>0</v>
      </c>
      <c r="V38" s="137">
        <f t="shared" si="51"/>
        <v>0</v>
      </c>
      <c r="W38" s="104">
        <f t="shared" si="51"/>
        <v>0</v>
      </c>
      <c r="X38" s="105">
        <f t="shared" si="51"/>
        <v>0</v>
      </c>
      <c r="Y38" s="106">
        <f t="shared" si="51"/>
        <v>0</v>
      </c>
      <c r="Z38" s="104">
        <f t="shared" si="51"/>
        <v>0</v>
      </c>
      <c r="AA38" s="105">
        <f t="shared" si="51"/>
        <v>0</v>
      </c>
      <c r="AB38" s="137">
        <f t="shared" si="51"/>
        <v>0</v>
      </c>
      <c r="AC38" s="107">
        <f t="shared" si="30"/>
        <v>0</v>
      </c>
      <c r="AD38" s="108">
        <f t="shared" si="31"/>
        <v>0</v>
      </c>
      <c r="AE38" s="108">
        <f t="shared" si="32"/>
        <v>0</v>
      </c>
      <c r="AF38" s="184" t="e">
        <f t="shared" si="33"/>
        <v>#DIV/0!</v>
      </c>
      <c r="AG38" s="148"/>
      <c r="AH38" s="112"/>
      <c r="AI38" s="112"/>
    </row>
    <row r="39" spans="1:35" ht="34.5" hidden="1" customHeight="1" outlineLevel="1" x14ac:dyDescent="0.65">
      <c r="A39" s="113" t="s">
        <v>104</v>
      </c>
      <c r="B39" s="114" t="s">
        <v>105</v>
      </c>
      <c r="C39" s="115" t="s">
        <v>131</v>
      </c>
      <c r="D39" s="116" t="s">
        <v>128</v>
      </c>
      <c r="E39" s="117"/>
      <c r="F39" s="118"/>
      <c r="G39" s="119">
        <f t="shared" ref="G39:G41" si="52">E39*F39</f>
        <v>0</v>
      </c>
      <c r="H39" s="117"/>
      <c r="I39" s="118"/>
      <c r="J39" s="138">
        <f t="shared" ref="J39:J41" si="53">H39*I39</f>
        <v>0</v>
      </c>
      <c r="K39" s="117"/>
      <c r="L39" s="118"/>
      <c r="M39" s="119">
        <f t="shared" ref="M39:M41" si="54">K39*L39</f>
        <v>0</v>
      </c>
      <c r="N39" s="117"/>
      <c r="O39" s="118"/>
      <c r="P39" s="138">
        <f t="shared" ref="P39:P41" si="55">N39*O39</f>
        <v>0</v>
      </c>
      <c r="Q39" s="117"/>
      <c r="R39" s="118"/>
      <c r="S39" s="119">
        <f t="shared" ref="S39:S41" si="56">Q39*R39</f>
        <v>0</v>
      </c>
      <c r="T39" s="117"/>
      <c r="U39" s="118"/>
      <c r="V39" s="138">
        <f t="shared" ref="V39:V41" si="57">T39*U39</f>
        <v>0</v>
      </c>
      <c r="W39" s="117"/>
      <c r="X39" s="118"/>
      <c r="Y39" s="119">
        <f t="shared" ref="Y39:Y41" si="58">W39*X39</f>
        <v>0</v>
      </c>
      <c r="Z39" s="117"/>
      <c r="AA39" s="118"/>
      <c r="AB39" s="138">
        <f t="shared" ref="AB39:AB41" si="59">Z39*AA39</f>
        <v>0</v>
      </c>
      <c r="AC39" s="120">
        <f t="shared" si="30"/>
        <v>0</v>
      </c>
      <c r="AD39" s="121">
        <f t="shared" si="31"/>
        <v>0</v>
      </c>
      <c r="AE39" s="181">
        <f t="shared" si="32"/>
        <v>0</v>
      </c>
      <c r="AF39" s="182" t="e">
        <f t="shared" si="33"/>
        <v>#DIV/0!</v>
      </c>
      <c r="AG39" s="124"/>
      <c r="AH39" s="99"/>
      <c r="AI39" s="99"/>
    </row>
    <row r="40" spans="1:35" ht="34.5" hidden="1" customHeight="1" outlineLevel="1" x14ac:dyDescent="0.65">
      <c r="A40" s="113" t="s">
        <v>104</v>
      </c>
      <c r="B40" s="114" t="s">
        <v>108</v>
      </c>
      <c r="C40" s="115" t="s">
        <v>131</v>
      </c>
      <c r="D40" s="116" t="s">
        <v>128</v>
      </c>
      <c r="E40" s="117"/>
      <c r="F40" s="118"/>
      <c r="G40" s="119">
        <f t="shared" si="52"/>
        <v>0</v>
      </c>
      <c r="H40" s="117"/>
      <c r="I40" s="118"/>
      <c r="J40" s="138">
        <f t="shared" si="53"/>
        <v>0</v>
      </c>
      <c r="K40" s="117"/>
      <c r="L40" s="118"/>
      <c r="M40" s="119">
        <f t="shared" si="54"/>
        <v>0</v>
      </c>
      <c r="N40" s="117"/>
      <c r="O40" s="118"/>
      <c r="P40" s="138">
        <f t="shared" si="55"/>
        <v>0</v>
      </c>
      <c r="Q40" s="117"/>
      <c r="R40" s="118"/>
      <c r="S40" s="119">
        <f t="shared" si="56"/>
        <v>0</v>
      </c>
      <c r="T40" s="117"/>
      <c r="U40" s="118"/>
      <c r="V40" s="138">
        <f t="shared" si="57"/>
        <v>0</v>
      </c>
      <c r="W40" s="117"/>
      <c r="X40" s="118"/>
      <c r="Y40" s="119">
        <f t="shared" si="58"/>
        <v>0</v>
      </c>
      <c r="Z40" s="117"/>
      <c r="AA40" s="118"/>
      <c r="AB40" s="138">
        <f t="shared" si="59"/>
        <v>0</v>
      </c>
      <c r="AC40" s="120">
        <f t="shared" si="30"/>
        <v>0</v>
      </c>
      <c r="AD40" s="121">
        <f t="shared" si="31"/>
        <v>0</v>
      </c>
      <c r="AE40" s="181">
        <f t="shared" si="32"/>
        <v>0</v>
      </c>
      <c r="AF40" s="182" t="e">
        <f t="shared" si="33"/>
        <v>#DIV/0!</v>
      </c>
      <c r="AG40" s="124"/>
      <c r="AH40" s="99"/>
      <c r="AI40" s="99"/>
    </row>
    <row r="41" spans="1:35" ht="34.5" hidden="1" customHeight="1" outlineLevel="1" x14ac:dyDescent="0.65">
      <c r="A41" s="139" t="s">
        <v>104</v>
      </c>
      <c r="B41" s="140" t="s">
        <v>109</v>
      </c>
      <c r="C41" s="141" t="s">
        <v>131</v>
      </c>
      <c r="D41" s="142" t="s">
        <v>128</v>
      </c>
      <c r="E41" s="143"/>
      <c r="F41" s="144"/>
      <c r="G41" s="145">
        <f t="shared" si="52"/>
        <v>0</v>
      </c>
      <c r="H41" s="143"/>
      <c r="I41" s="144"/>
      <c r="J41" s="146">
        <f t="shared" si="53"/>
        <v>0</v>
      </c>
      <c r="K41" s="143"/>
      <c r="L41" s="144"/>
      <c r="M41" s="145">
        <f t="shared" si="54"/>
        <v>0</v>
      </c>
      <c r="N41" s="143"/>
      <c r="O41" s="144"/>
      <c r="P41" s="146">
        <f t="shared" si="55"/>
        <v>0</v>
      </c>
      <c r="Q41" s="143"/>
      <c r="R41" s="144"/>
      <c r="S41" s="145">
        <f t="shared" si="56"/>
        <v>0</v>
      </c>
      <c r="T41" s="143"/>
      <c r="U41" s="144"/>
      <c r="V41" s="146">
        <f t="shared" si="57"/>
        <v>0</v>
      </c>
      <c r="W41" s="143"/>
      <c r="X41" s="144"/>
      <c r="Y41" s="145">
        <f t="shared" si="58"/>
        <v>0</v>
      </c>
      <c r="Z41" s="143"/>
      <c r="AA41" s="144"/>
      <c r="AB41" s="146">
        <f t="shared" si="59"/>
        <v>0</v>
      </c>
      <c r="AC41" s="132">
        <f t="shared" si="30"/>
        <v>0</v>
      </c>
      <c r="AD41" s="133">
        <f t="shared" si="31"/>
        <v>0</v>
      </c>
      <c r="AE41" s="183">
        <f t="shared" si="32"/>
        <v>0</v>
      </c>
      <c r="AF41" s="182" t="e">
        <f t="shared" si="33"/>
        <v>#DIV/0!</v>
      </c>
      <c r="AG41" s="124"/>
      <c r="AH41" s="99"/>
      <c r="AI41" s="99"/>
    </row>
    <row r="42" spans="1:35" ht="15" customHeight="1" collapsed="1" thickBot="1" x14ac:dyDescent="0.8">
      <c r="A42" s="185" t="s">
        <v>132</v>
      </c>
      <c r="B42" s="186"/>
      <c r="C42" s="187"/>
      <c r="D42" s="188"/>
      <c r="E42" s="189"/>
      <c r="F42" s="190"/>
      <c r="G42" s="191">
        <f>G38+G34+G30</f>
        <v>0</v>
      </c>
      <c r="H42" s="155"/>
      <c r="I42" s="157"/>
      <c r="J42" s="191">
        <f>J38+J34+J30</f>
        <v>0</v>
      </c>
      <c r="K42" s="192"/>
      <c r="L42" s="190"/>
      <c r="M42" s="193">
        <f>M38+M34+M30</f>
        <v>0</v>
      </c>
      <c r="N42" s="189"/>
      <c r="O42" s="190"/>
      <c r="P42" s="193">
        <f>P38+P34+P30</f>
        <v>0</v>
      </c>
      <c r="Q42" s="192"/>
      <c r="R42" s="190"/>
      <c r="S42" s="193">
        <f>S38+S34+S30</f>
        <v>0</v>
      </c>
      <c r="T42" s="189"/>
      <c r="U42" s="190"/>
      <c r="V42" s="193">
        <f>V38+V34+V30</f>
        <v>0</v>
      </c>
      <c r="W42" s="192"/>
      <c r="X42" s="190"/>
      <c r="Y42" s="193">
        <f>Y38+Y34+Y30</f>
        <v>0</v>
      </c>
      <c r="Z42" s="189"/>
      <c r="AA42" s="190"/>
      <c r="AB42" s="193">
        <f>AB38+AB34+AB30</f>
        <v>0</v>
      </c>
      <c r="AC42" s="189">
        <f t="shared" ref="AC42:AD42" si="60">AC30+AC34+AC38</f>
        <v>0</v>
      </c>
      <c r="AD42" s="194">
        <f t="shared" si="60"/>
        <v>0</v>
      </c>
      <c r="AE42" s="193">
        <f t="shared" si="32"/>
        <v>0</v>
      </c>
      <c r="AF42" s="195" t="e">
        <f t="shared" si="33"/>
        <v>#DIV/0!</v>
      </c>
      <c r="AG42" s="196"/>
      <c r="AH42" s="99"/>
      <c r="AI42" s="99"/>
    </row>
    <row r="43" spans="1:35" ht="15.75" customHeight="1" thickBot="1" x14ac:dyDescent="0.8">
      <c r="A43" s="197" t="s">
        <v>99</v>
      </c>
      <c r="B43" s="198" t="s">
        <v>23</v>
      </c>
      <c r="C43" s="165" t="s">
        <v>133</v>
      </c>
      <c r="D43" s="199"/>
      <c r="E43" s="89"/>
      <c r="F43" s="90"/>
      <c r="G43" s="90"/>
      <c r="H43" s="89"/>
      <c r="I43" s="90"/>
      <c r="J43" s="94"/>
      <c r="K43" s="90"/>
      <c r="L43" s="90"/>
      <c r="M43" s="94"/>
      <c r="N43" s="89"/>
      <c r="O43" s="90"/>
      <c r="P43" s="94"/>
      <c r="Q43" s="90"/>
      <c r="R43" s="90"/>
      <c r="S43" s="94"/>
      <c r="T43" s="89"/>
      <c r="U43" s="90"/>
      <c r="V43" s="94"/>
      <c r="W43" s="90"/>
      <c r="X43" s="90"/>
      <c r="Y43" s="94"/>
      <c r="Z43" s="89"/>
      <c r="AA43" s="90"/>
      <c r="AB43" s="90"/>
      <c r="AC43" s="95"/>
      <c r="AD43" s="96"/>
      <c r="AE43" s="96"/>
      <c r="AF43" s="97"/>
      <c r="AG43" s="98"/>
      <c r="AH43" s="99"/>
      <c r="AI43" s="99"/>
    </row>
    <row r="44" spans="1:35" ht="57.75" customHeight="1" thickBot="1" x14ac:dyDescent="0.8">
      <c r="A44" s="100" t="s">
        <v>101</v>
      </c>
      <c r="B44" s="101" t="s">
        <v>134</v>
      </c>
      <c r="C44" s="170" t="s">
        <v>135</v>
      </c>
      <c r="D44" s="179"/>
      <c r="E44" s="200">
        <f t="shared" ref="E44:AB44" si="61">SUM(E45:E47)</f>
        <v>0</v>
      </c>
      <c r="F44" s="201">
        <f t="shared" si="61"/>
        <v>0</v>
      </c>
      <c r="G44" s="202">
        <f t="shared" si="61"/>
        <v>0</v>
      </c>
      <c r="H44" s="104">
        <f t="shared" si="61"/>
        <v>0</v>
      </c>
      <c r="I44" s="105">
        <f t="shared" si="61"/>
        <v>0</v>
      </c>
      <c r="J44" s="137">
        <f t="shared" si="61"/>
        <v>0</v>
      </c>
      <c r="K44" s="200">
        <f t="shared" si="61"/>
        <v>0</v>
      </c>
      <c r="L44" s="201">
        <f t="shared" si="61"/>
        <v>0</v>
      </c>
      <c r="M44" s="202">
        <f t="shared" si="61"/>
        <v>0</v>
      </c>
      <c r="N44" s="104">
        <f t="shared" si="61"/>
        <v>0</v>
      </c>
      <c r="O44" s="105">
        <f t="shared" si="61"/>
        <v>0</v>
      </c>
      <c r="P44" s="137">
        <f t="shared" si="61"/>
        <v>0</v>
      </c>
      <c r="Q44" s="200">
        <f t="shared" si="61"/>
        <v>0</v>
      </c>
      <c r="R44" s="201">
        <f t="shared" si="61"/>
        <v>0</v>
      </c>
      <c r="S44" s="202">
        <f t="shared" si="61"/>
        <v>0</v>
      </c>
      <c r="T44" s="104">
        <f t="shared" si="61"/>
        <v>0</v>
      </c>
      <c r="U44" s="105">
        <f t="shared" si="61"/>
        <v>0</v>
      </c>
      <c r="V44" s="137">
        <f t="shared" si="61"/>
        <v>0</v>
      </c>
      <c r="W44" s="200">
        <f t="shared" si="61"/>
        <v>0</v>
      </c>
      <c r="X44" s="201">
        <f t="shared" si="61"/>
        <v>0</v>
      </c>
      <c r="Y44" s="202">
        <f t="shared" si="61"/>
        <v>0</v>
      </c>
      <c r="Z44" s="104">
        <f t="shared" si="61"/>
        <v>0</v>
      </c>
      <c r="AA44" s="105">
        <f t="shared" si="61"/>
        <v>0</v>
      </c>
      <c r="AB44" s="137">
        <f t="shared" si="61"/>
        <v>0</v>
      </c>
      <c r="AC44" s="107">
        <f t="shared" ref="AC44:AC51" si="62">G44+M44+S44+Y44</f>
        <v>0</v>
      </c>
      <c r="AD44" s="108">
        <f t="shared" ref="AD44:AD51" si="63">J44+P44+V44+AB44</f>
        <v>0</v>
      </c>
      <c r="AE44" s="108">
        <f t="shared" ref="AE44:AE52" si="64">AC44-AD44</f>
        <v>0</v>
      </c>
      <c r="AF44" s="110" t="e">
        <f t="shared" ref="AF44:AF52" si="65">AE44/AC44</f>
        <v>#DIV/0!</v>
      </c>
      <c r="AG44" s="111"/>
      <c r="AH44" s="112"/>
      <c r="AI44" s="112"/>
    </row>
    <row r="45" spans="1:35" ht="34.5" hidden="1" customHeight="1" outlineLevel="1" x14ac:dyDescent="0.65">
      <c r="A45" s="113" t="s">
        <v>104</v>
      </c>
      <c r="B45" s="114" t="s">
        <v>105</v>
      </c>
      <c r="C45" s="115" t="s">
        <v>136</v>
      </c>
      <c r="D45" s="116" t="s">
        <v>124</v>
      </c>
      <c r="E45" s="117"/>
      <c r="F45" s="118"/>
      <c r="G45" s="119">
        <f t="shared" ref="G45:G47" si="66">E45*F45</f>
        <v>0</v>
      </c>
      <c r="H45" s="117"/>
      <c r="I45" s="118"/>
      <c r="J45" s="138">
        <f t="shared" ref="J45:J47" si="67">H45*I45</f>
        <v>0</v>
      </c>
      <c r="K45" s="117"/>
      <c r="L45" s="118"/>
      <c r="M45" s="119">
        <f t="shared" ref="M45:M47" si="68">K45*L45</f>
        <v>0</v>
      </c>
      <c r="N45" s="117"/>
      <c r="O45" s="118"/>
      <c r="P45" s="138">
        <f t="shared" ref="P45:P47" si="69">N45*O45</f>
        <v>0</v>
      </c>
      <c r="Q45" s="117"/>
      <c r="R45" s="118"/>
      <c r="S45" s="119">
        <f t="shared" ref="S45:S47" si="70">Q45*R45</f>
        <v>0</v>
      </c>
      <c r="T45" s="117"/>
      <c r="U45" s="118"/>
      <c r="V45" s="138">
        <f t="shared" ref="V45:V47" si="71">T45*U45</f>
        <v>0</v>
      </c>
      <c r="W45" s="117"/>
      <c r="X45" s="118"/>
      <c r="Y45" s="119">
        <f t="shared" ref="Y45:Y47" si="72">W45*X45</f>
        <v>0</v>
      </c>
      <c r="Z45" s="117"/>
      <c r="AA45" s="118"/>
      <c r="AB45" s="138">
        <f t="shared" ref="AB45:AB47" si="73">Z45*AA45</f>
        <v>0</v>
      </c>
      <c r="AC45" s="120">
        <f t="shared" si="62"/>
        <v>0</v>
      </c>
      <c r="AD45" s="121">
        <f t="shared" si="63"/>
        <v>0</v>
      </c>
      <c r="AE45" s="181">
        <f t="shared" si="64"/>
        <v>0</v>
      </c>
      <c r="AF45" s="123" t="e">
        <f t="shared" si="65"/>
        <v>#DIV/0!</v>
      </c>
      <c r="AG45" s="124"/>
      <c r="AH45" s="99"/>
      <c r="AI45" s="99"/>
    </row>
    <row r="46" spans="1:35" ht="34.5" hidden="1" customHeight="1" outlineLevel="1" x14ac:dyDescent="0.65">
      <c r="A46" s="113" t="s">
        <v>104</v>
      </c>
      <c r="B46" s="114" t="s">
        <v>108</v>
      </c>
      <c r="C46" s="115" t="s">
        <v>137</v>
      </c>
      <c r="D46" s="116" t="s">
        <v>124</v>
      </c>
      <c r="E46" s="117"/>
      <c r="F46" s="118"/>
      <c r="G46" s="119">
        <f t="shared" si="66"/>
        <v>0</v>
      </c>
      <c r="H46" s="117"/>
      <c r="I46" s="118"/>
      <c r="J46" s="138">
        <f t="shared" si="67"/>
        <v>0</v>
      </c>
      <c r="K46" s="117"/>
      <c r="L46" s="118"/>
      <c r="M46" s="119">
        <f t="shared" si="68"/>
        <v>0</v>
      </c>
      <c r="N46" s="117"/>
      <c r="O46" s="118"/>
      <c r="P46" s="138">
        <f t="shared" si="69"/>
        <v>0</v>
      </c>
      <c r="Q46" s="117"/>
      <c r="R46" s="118"/>
      <c r="S46" s="119">
        <f t="shared" si="70"/>
        <v>0</v>
      </c>
      <c r="T46" s="117"/>
      <c r="U46" s="118"/>
      <c r="V46" s="138">
        <f t="shared" si="71"/>
        <v>0</v>
      </c>
      <c r="W46" s="117"/>
      <c r="X46" s="118"/>
      <c r="Y46" s="119">
        <f t="shared" si="72"/>
        <v>0</v>
      </c>
      <c r="Z46" s="117"/>
      <c r="AA46" s="118"/>
      <c r="AB46" s="138">
        <f t="shared" si="73"/>
        <v>0</v>
      </c>
      <c r="AC46" s="120">
        <f t="shared" si="62"/>
        <v>0</v>
      </c>
      <c r="AD46" s="121">
        <f t="shared" si="63"/>
        <v>0</v>
      </c>
      <c r="AE46" s="181">
        <f t="shared" si="64"/>
        <v>0</v>
      </c>
      <c r="AF46" s="123" t="e">
        <f t="shared" si="65"/>
        <v>#DIV/0!</v>
      </c>
      <c r="AG46" s="124"/>
      <c r="AH46" s="99"/>
      <c r="AI46" s="99"/>
    </row>
    <row r="47" spans="1:35" ht="34.5" hidden="1" customHeight="1" outlineLevel="1" x14ac:dyDescent="0.65">
      <c r="A47" s="125" t="s">
        <v>104</v>
      </c>
      <c r="B47" s="126" t="s">
        <v>109</v>
      </c>
      <c r="C47" s="127" t="s">
        <v>138</v>
      </c>
      <c r="D47" s="128" t="s">
        <v>124</v>
      </c>
      <c r="E47" s="129"/>
      <c r="F47" s="130"/>
      <c r="G47" s="131">
        <f t="shared" si="66"/>
        <v>0</v>
      </c>
      <c r="H47" s="143"/>
      <c r="I47" s="144"/>
      <c r="J47" s="146">
        <f t="shared" si="67"/>
        <v>0</v>
      </c>
      <c r="K47" s="129"/>
      <c r="L47" s="130"/>
      <c r="M47" s="131">
        <f t="shared" si="68"/>
        <v>0</v>
      </c>
      <c r="N47" s="143"/>
      <c r="O47" s="144"/>
      <c r="P47" s="146">
        <f t="shared" si="69"/>
        <v>0</v>
      </c>
      <c r="Q47" s="129"/>
      <c r="R47" s="130"/>
      <c r="S47" s="131">
        <f t="shared" si="70"/>
        <v>0</v>
      </c>
      <c r="T47" s="143"/>
      <c r="U47" s="144"/>
      <c r="V47" s="146">
        <f t="shared" si="71"/>
        <v>0</v>
      </c>
      <c r="W47" s="129"/>
      <c r="X47" s="130"/>
      <c r="Y47" s="131">
        <f t="shared" si="72"/>
        <v>0</v>
      </c>
      <c r="Z47" s="143"/>
      <c r="AA47" s="144"/>
      <c r="AB47" s="146">
        <f t="shared" si="73"/>
        <v>0</v>
      </c>
      <c r="AC47" s="132">
        <f t="shared" si="62"/>
        <v>0</v>
      </c>
      <c r="AD47" s="133">
        <f t="shared" si="63"/>
        <v>0</v>
      </c>
      <c r="AE47" s="183">
        <f t="shared" si="64"/>
        <v>0</v>
      </c>
      <c r="AF47" s="123" t="e">
        <f t="shared" si="65"/>
        <v>#DIV/0!</v>
      </c>
      <c r="AG47" s="124"/>
      <c r="AH47" s="99"/>
      <c r="AI47" s="99"/>
    </row>
    <row r="48" spans="1:35" ht="56.25" customHeight="1" collapsed="1" thickBot="1" x14ac:dyDescent="0.8">
      <c r="A48" s="100" t="s">
        <v>101</v>
      </c>
      <c r="B48" s="101" t="s">
        <v>139</v>
      </c>
      <c r="C48" s="102" t="s">
        <v>140</v>
      </c>
      <c r="D48" s="103"/>
      <c r="E48" s="104">
        <f t="shared" ref="E48:AB48" si="74">SUM(E49:E51)</f>
        <v>0</v>
      </c>
      <c r="F48" s="105">
        <f t="shared" si="74"/>
        <v>0</v>
      </c>
      <c r="G48" s="106">
        <f t="shared" si="74"/>
        <v>0</v>
      </c>
      <c r="H48" s="104">
        <f t="shared" si="74"/>
        <v>0</v>
      </c>
      <c r="I48" s="105">
        <f t="shared" si="74"/>
        <v>0</v>
      </c>
      <c r="J48" s="137">
        <f t="shared" si="74"/>
        <v>0</v>
      </c>
      <c r="K48" s="203">
        <f t="shared" si="74"/>
        <v>0</v>
      </c>
      <c r="L48" s="105">
        <f t="shared" si="74"/>
        <v>0</v>
      </c>
      <c r="M48" s="137">
        <f t="shared" si="74"/>
        <v>0</v>
      </c>
      <c r="N48" s="104">
        <f t="shared" si="74"/>
        <v>0</v>
      </c>
      <c r="O48" s="105">
        <f t="shared" si="74"/>
        <v>0</v>
      </c>
      <c r="P48" s="137">
        <f t="shared" si="74"/>
        <v>0</v>
      </c>
      <c r="Q48" s="203">
        <f t="shared" si="74"/>
        <v>0</v>
      </c>
      <c r="R48" s="105">
        <f t="shared" si="74"/>
        <v>0</v>
      </c>
      <c r="S48" s="137">
        <f t="shared" si="74"/>
        <v>0</v>
      </c>
      <c r="T48" s="104">
        <f t="shared" si="74"/>
        <v>0</v>
      </c>
      <c r="U48" s="105">
        <f t="shared" si="74"/>
        <v>0</v>
      </c>
      <c r="V48" s="137">
        <f t="shared" si="74"/>
        <v>0</v>
      </c>
      <c r="W48" s="203">
        <f t="shared" si="74"/>
        <v>0</v>
      </c>
      <c r="X48" s="105">
        <f t="shared" si="74"/>
        <v>0</v>
      </c>
      <c r="Y48" s="137">
        <f t="shared" si="74"/>
        <v>0</v>
      </c>
      <c r="Z48" s="104">
        <f t="shared" si="74"/>
        <v>0</v>
      </c>
      <c r="AA48" s="105">
        <f t="shared" si="74"/>
        <v>0</v>
      </c>
      <c r="AB48" s="137">
        <f t="shared" si="74"/>
        <v>0</v>
      </c>
      <c r="AC48" s="107">
        <f t="shared" si="62"/>
        <v>0</v>
      </c>
      <c r="AD48" s="108">
        <f t="shared" si="63"/>
        <v>0</v>
      </c>
      <c r="AE48" s="108">
        <f t="shared" si="64"/>
        <v>0</v>
      </c>
      <c r="AF48" s="147" t="e">
        <f t="shared" si="65"/>
        <v>#DIV/0!</v>
      </c>
      <c r="AG48" s="148"/>
      <c r="AH48" s="112"/>
      <c r="AI48" s="112"/>
    </row>
    <row r="49" spans="1:35" ht="45" hidden="1" customHeight="1" x14ac:dyDescent="0.65">
      <c r="A49" s="113" t="s">
        <v>104</v>
      </c>
      <c r="B49" s="114" t="s">
        <v>105</v>
      </c>
      <c r="C49" s="115" t="s">
        <v>141</v>
      </c>
      <c r="D49" s="204"/>
      <c r="E49" s="117"/>
      <c r="F49" s="118"/>
      <c r="G49" s="119">
        <f t="shared" ref="G49:G51" si="75">E49*F49</f>
        <v>0</v>
      </c>
      <c r="H49" s="117"/>
      <c r="I49" s="118"/>
      <c r="J49" s="138">
        <f t="shared" ref="J49:J51" si="76">H49*I49</f>
        <v>0</v>
      </c>
      <c r="K49" s="205"/>
      <c r="L49" s="118"/>
      <c r="M49" s="138">
        <f t="shared" ref="M49:M51" si="77">K49*L49</f>
        <v>0</v>
      </c>
      <c r="N49" s="117"/>
      <c r="O49" s="118"/>
      <c r="P49" s="138">
        <f t="shared" ref="P49:P51" si="78">N49*O49</f>
        <v>0</v>
      </c>
      <c r="Q49" s="205"/>
      <c r="R49" s="118"/>
      <c r="S49" s="138">
        <f t="shared" ref="S49:S51" si="79">Q49*R49</f>
        <v>0</v>
      </c>
      <c r="T49" s="117"/>
      <c r="U49" s="118"/>
      <c r="V49" s="138">
        <f t="shared" ref="V49:V51" si="80">T49*U49</f>
        <v>0</v>
      </c>
      <c r="W49" s="205"/>
      <c r="X49" s="118"/>
      <c r="Y49" s="138">
        <f t="shared" ref="Y49:Y51" si="81">W49*X49</f>
        <v>0</v>
      </c>
      <c r="Z49" s="117"/>
      <c r="AA49" s="118"/>
      <c r="AB49" s="138">
        <f t="shared" ref="AB49:AB51" si="82">Z49*AA49</f>
        <v>0</v>
      </c>
      <c r="AC49" s="120">
        <f t="shared" si="62"/>
        <v>0</v>
      </c>
      <c r="AD49" s="121">
        <f t="shared" si="63"/>
        <v>0</v>
      </c>
      <c r="AE49" s="181">
        <f t="shared" si="64"/>
        <v>0</v>
      </c>
      <c r="AF49" s="123" t="e">
        <f t="shared" si="65"/>
        <v>#DIV/0!</v>
      </c>
      <c r="AG49" s="124"/>
      <c r="AH49" s="99"/>
      <c r="AI49" s="99"/>
    </row>
    <row r="50" spans="1:35" ht="24.75" hidden="1" customHeight="1" x14ac:dyDescent="0.65">
      <c r="A50" s="113" t="s">
        <v>104</v>
      </c>
      <c r="B50" s="114" t="s">
        <v>108</v>
      </c>
      <c r="C50" s="115" t="s">
        <v>142</v>
      </c>
      <c r="D50" s="204"/>
      <c r="E50" s="117"/>
      <c r="F50" s="118"/>
      <c r="G50" s="119">
        <f t="shared" si="75"/>
        <v>0</v>
      </c>
      <c r="H50" s="117"/>
      <c r="I50" s="118"/>
      <c r="J50" s="138">
        <f t="shared" si="76"/>
        <v>0</v>
      </c>
      <c r="K50" s="205"/>
      <c r="L50" s="118"/>
      <c r="M50" s="138">
        <f t="shared" si="77"/>
        <v>0</v>
      </c>
      <c r="N50" s="117"/>
      <c r="O50" s="118"/>
      <c r="P50" s="138">
        <f t="shared" si="78"/>
        <v>0</v>
      </c>
      <c r="Q50" s="205"/>
      <c r="R50" s="118"/>
      <c r="S50" s="138">
        <f t="shared" si="79"/>
        <v>0</v>
      </c>
      <c r="T50" s="117"/>
      <c r="U50" s="118"/>
      <c r="V50" s="138">
        <f t="shared" si="80"/>
        <v>0</v>
      </c>
      <c r="W50" s="205"/>
      <c r="X50" s="118"/>
      <c r="Y50" s="138">
        <f t="shared" si="81"/>
        <v>0</v>
      </c>
      <c r="Z50" s="117"/>
      <c r="AA50" s="118"/>
      <c r="AB50" s="138">
        <f t="shared" si="82"/>
        <v>0</v>
      </c>
      <c r="AC50" s="120">
        <f t="shared" si="62"/>
        <v>0</v>
      </c>
      <c r="AD50" s="121">
        <f t="shared" si="63"/>
        <v>0</v>
      </c>
      <c r="AE50" s="181">
        <f t="shared" si="64"/>
        <v>0</v>
      </c>
      <c r="AF50" s="123" t="e">
        <f t="shared" si="65"/>
        <v>#DIV/0!</v>
      </c>
      <c r="AG50" s="124"/>
      <c r="AH50" s="99"/>
      <c r="AI50" s="99"/>
    </row>
    <row r="51" spans="1:35" ht="21" hidden="1" customHeight="1" x14ac:dyDescent="0.65">
      <c r="A51" s="139" t="s">
        <v>104</v>
      </c>
      <c r="B51" s="140" t="s">
        <v>109</v>
      </c>
      <c r="C51" s="141" t="s">
        <v>143</v>
      </c>
      <c r="D51" s="206"/>
      <c r="E51" s="143"/>
      <c r="F51" s="144"/>
      <c r="G51" s="145">
        <f t="shared" si="75"/>
        <v>0</v>
      </c>
      <c r="H51" s="143"/>
      <c r="I51" s="144"/>
      <c r="J51" s="146">
        <f t="shared" si="76"/>
        <v>0</v>
      </c>
      <c r="K51" s="207"/>
      <c r="L51" s="144"/>
      <c r="M51" s="146">
        <f t="shared" si="77"/>
        <v>0</v>
      </c>
      <c r="N51" s="143"/>
      <c r="O51" s="144"/>
      <c r="P51" s="146">
        <f t="shared" si="78"/>
        <v>0</v>
      </c>
      <c r="Q51" s="207"/>
      <c r="R51" s="144"/>
      <c r="S51" s="146">
        <f t="shared" si="79"/>
        <v>0</v>
      </c>
      <c r="T51" s="143"/>
      <c r="U51" s="144"/>
      <c r="V51" s="146">
        <f t="shared" si="80"/>
        <v>0</v>
      </c>
      <c r="W51" s="207"/>
      <c r="X51" s="144"/>
      <c r="Y51" s="146">
        <f t="shared" si="81"/>
        <v>0</v>
      </c>
      <c r="Z51" s="143"/>
      <c r="AA51" s="144"/>
      <c r="AB51" s="146">
        <f t="shared" si="82"/>
        <v>0</v>
      </c>
      <c r="AC51" s="132">
        <f t="shared" si="62"/>
        <v>0</v>
      </c>
      <c r="AD51" s="133">
        <f t="shared" si="63"/>
        <v>0</v>
      </c>
      <c r="AE51" s="183">
        <f t="shared" si="64"/>
        <v>0</v>
      </c>
      <c r="AF51" s="149" t="e">
        <f t="shared" si="65"/>
        <v>#DIV/0!</v>
      </c>
      <c r="AG51" s="150"/>
      <c r="AH51" s="99"/>
      <c r="AI51" s="99"/>
    </row>
    <row r="52" spans="1:35" ht="15" customHeight="1" thickBot="1" x14ac:dyDescent="0.8">
      <c r="A52" s="185" t="s">
        <v>144</v>
      </c>
      <c r="B52" s="186"/>
      <c r="C52" s="187"/>
      <c r="D52" s="188"/>
      <c r="E52" s="189">
        <f t="shared" ref="E52:AB52" si="83">E48+E44</f>
        <v>0</v>
      </c>
      <c r="F52" s="190">
        <f t="shared" si="83"/>
        <v>0</v>
      </c>
      <c r="G52" s="191">
        <f t="shared" si="83"/>
        <v>0</v>
      </c>
      <c r="H52" s="155">
        <f t="shared" si="83"/>
        <v>0</v>
      </c>
      <c r="I52" s="157">
        <f t="shared" si="83"/>
        <v>0</v>
      </c>
      <c r="J52" s="208">
        <f t="shared" si="83"/>
        <v>0</v>
      </c>
      <c r="K52" s="192">
        <f t="shared" si="83"/>
        <v>0</v>
      </c>
      <c r="L52" s="190">
        <f t="shared" si="83"/>
        <v>0</v>
      </c>
      <c r="M52" s="193">
        <f t="shared" si="83"/>
        <v>0</v>
      </c>
      <c r="N52" s="189">
        <f t="shared" si="83"/>
        <v>0</v>
      </c>
      <c r="O52" s="190">
        <f t="shared" si="83"/>
        <v>0</v>
      </c>
      <c r="P52" s="193">
        <f t="shared" si="83"/>
        <v>0</v>
      </c>
      <c r="Q52" s="192">
        <f t="shared" si="83"/>
        <v>0</v>
      </c>
      <c r="R52" s="190">
        <f t="shared" si="83"/>
        <v>0</v>
      </c>
      <c r="S52" s="193">
        <f t="shared" si="83"/>
        <v>0</v>
      </c>
      <c r="T52" s="189">
        <f t="shared" si="83"/>
        <v>0</v>
      </c>
      <c r="U52" s="190">
        <f t="shared" si="83"/>
        <v>0</v>
      </c>
      <c r="V52" s="193">
        <f t="shared" si="83"/>
        <v>0</v>
      </c>
      <c r="W52" s="192">
        <f t="shared" si="83"/>
        <v>0</v>
      </c>
      <c r="X52" s="190">
        <f t="shared" si="83"/>
        <v>0</v>
      </c>
      <c r="Y52" s="193">
        <f t="shared" si="83"/>
        <v>0</v>
      </c>
      <c r="Z52" s="189">
        <f t="shared" si="83"/>
        <v>0</v>
      </c>
      <c r="AA52" s="190">
        <f t="shared" si="83"/>
        <v>0</v>
      </c>
      <c r="AB52" s="193">
        <f t="shared" si="83"/>
        <v>0</v>
      </c>
      <c r="AC52" s="192">
        <f t="shared" ref="AC52:AD52" si="84">AC44+AC48</f>
        <v>0</v>
      </c>
      <c r="AD52" s="194">
        <f t="shared" si="84"/>
        <v>0</v>
      </c>
      <c r="AE52" s="189">
        <f t="shared" si="64"/>
        <v>0</v>
      </c>
      <c r="AF52" s="209" t="e">
        <f t="shared" si="65"/>
        <v>#DIV/0!</v>
      </c>
      <c r="AG52" s="210"/>
      <c r="AH52" s="99"/>
      <c r="AI52" s="99"/>
    </row>
    <row r="53" spans="1:35" ht="15" customHeight="1" thickBot="1" x14ac:dyDescent="0.8">
      <c r="A53" s="211" t="s">
        <v>99</v>
      </c>
      <c r="B53" s="212" t="s">
        <v>24</v>
      </c>
      <c r="C53" s="165" t="s">
        <v>145</v>
      </c>
      <c r="D53" s="199"/>
      <c r="E53" s="89"/>
      <c r="F53" s="90"/>
      <c r="G53" s="90"/>
      <c r="H53" s="89"/>
      <c r="I53" s="90"/>
      <c r="J53" s="94"/>
      <c r="K53" s="90"/>
      <c r="L53" s="90"/>
      <c r="M53" s="94"/>
      <c r="N53" s="89"/>
      <c r="O53" s="90"/>
      <c r="P53" s="94"/>
      <c r="Q53" s="90"/>
      <c r="R53" s="90"/>
      <c r="S53" s="94"/>
      <c r="T53" s="89"/>
      <c r="U53" s="90"/>
      <c r="V53" s="94"/>
      <c r="W53" s="90"/>
      <c r="X53" s="90"/>
      <c r="Y53" s="94"/>
      <c r="Z53" s="89"/>
      <c r="AA53" s="90"/>
      <c r="AB53" s="90"/>
      <c r="AC53" s="95"/>
      <c r="AD53" s="96"/>
      <c r="AE53" s="96"/>
      <c r="AF53" s="97"/>
      <c r="AG53" s="98"/>
      <c r="AH53" s="99"/>
      <c r="AI53" s="99"/>
    </row>
    <row r="54" spans="1:35" ht="15" customHeight="1" x14ac:dyDescent="0.65">
      <c r="A54" s="100" t="s">
        <v>101</v>
      </c>
      <c r="B54" s="101" t="s">
        <v>146</v>
      </c>
      <c r="C54" s="170" t="s">
        <v>147</v>
      </c>
      <c r="D54" s="179"/>
      <c r="E54" s="200">
        <f t="shared" ref="E54:AB54" si="85">SUM(E55:E57)</f>
        <v>3</v>
      </c>
      <c r="F54" s="201">
        <f t="shared" si="85"/>
        <v>800</v>
      </c>
      <c r="G54" s="202">
        <f t="shared" si="85"/>
        <v>2400</v>
      </c>
      <c r="H54" s="104">
        <f t="shared" si="85"/>
        <v>0</v>
      </c>
      <c r="I54" s="105">
        <f t="shared" si="85"/>
        <v>0</v>
      </c>
      <c r="J54" s="137">
        <f t="shared" si="85"/>
        <v>0</v>
      </c>
      <c r="K54" s="213">
        <f t="shared" si="85"/>
        <v>0</v>
      </c>
      <c r="L54" s="201">
        <f t="shared" si="85"/>
        <v>0</v>
      </c>
      <c r="M54" s="214">
        <f t="shared" si="85"/>
        <v>0</v>
      </c>
      <c r="N54" s="200">
        <f t="shared" si="85"/>
        <v>0</v>
      </c>
      <c r="O54" s="201">
        <f t="shared" si="85"/>
        <v>0</v>
      </c>
      <c r="P54" s="214">
        <f t="shared" si="85"/>
        <v>0</v>
      </c>
      <c r="Q54" s="213">
        <f t="shared" si="85"/>
        <v>0</v>
      </c>
      <c r="R54" s="201">
        <f t="shared" si="85"/>
        <v>0</v>
      </c>
      <c r="S54" s="214">
        <f t="shared" si="85"/>
        <v>0</v>
      </c>
      <c r="T54" s="200">
        <f t="shared" si="85"/>
        <v>0</v>
      </c>
      <c r="U54" s="201">
        <f t="shared" si="85"/>
        <v>0</v>
      </c>
      <c r="V54" s="214">
        <f t="shared" si="85"/>
        <v>0</v>
      </c>
      <c r="W54" s="213">
        <f t="shared" si="85"/>
        <v>0</v>
      </c>
      <c r="X54" s="201">
        <f t="shared" si="85"/>
        <v>0</v>
      </c>
      <c r="Y54" s="214">
        <f t="shared" si="85"/>
        <v>0</v>
      </c>
      <c r="Z54" s="200">
        <f t="shared" si="85"/>
        <v>0</v>
      </c>
      <c r="AA54" s="201">
        <f t="shared" si="85"/>
        <v>0</v>
      </c>
      <c r="AB54" s="214">
        <f t="shared" si="85"/>
        <v>0</v>
      </c>
      <c r="AC54" s="107">
        <f t="shared" ref="AC54:AC94" si="86">G54+M54+S54+Y54</f>
        <v>2400</v>
      </c>
      <c r="AD54" s="108">
        <f t="shared" ref="AD54:AD94" si="87">J54+P54+V54+AB54</f>
        <v>0</v>
      </c>
      <c r="AE54" s="108">
        <f t="shared" ref="AE54:AE100" si="88">AC54-AD54</f>
        <v>2400</v>
      </c>
      <c r="AF54" s="110">
        <f t="shared" ref="AF54:AF100" si="89">AE54/AC54</f>
        <v>1</v>
      </c>
      <c r="AG54" s="111"/>
      <c r="AH54" s="112"/>
      <c r="AI54" s="112"/>
    </row>
    <row r="55" spans="1:35" ht="34.5" customHeight="1" x14ac:dyDescent="0.65">
      <c r="A55" s="113" t="s">
        <v>104</v>
      </c>
      <c r="B55" s="114" t="s">
        <v>105</v>
      </c>
      <c r="C55" s="401" t="s">
        <v>349</v>
      </c>
      <c r="D55" s="468" t="s">
        <v>212</v>
      </c>
      <c r="E55" s="216">
        <v>3</v>
      </c>
      <c r="F55" s="217">
        <v>800</v>
      </c>
      <c r="G55" s="218">
        <f t="shared" ref="G55:G57" si="90">E55*F55</f>
        <v>2400</v>
      </c>
      <c r="H55" s="216"/>
      <c r="I55" s="217"/>
      <c r="J55" s="219">
        <f t="shared" ref="J55:J57" si="91">H55*I55</f>
        <v>0</v>
      </c>
      <c r="K55" s="205"/>
      <c r="L55" s="217"/>
      <c r="M55" s="138">
        <f t="shared" ref="M55:M57" si="92">K55*L55</f>
        <v>0</v>
      </c>
      <c r="N55" s="117"/>
      <c r="O55" s="217"/>
      <c r="P55" s="138">
        <f t="shared" ref="P55:P57" si="93">N55*O55</f>
        <v>0</v>
      </c>
      <c r="Q55" s="205"/>
      <c r="R55" s="217"/>
      <c r="S55" s="138">
        <f t="shared" ref="S55:S57" si="94">Q55*R55</f>
        <v>0</v>
      </c>
      <c r="T55" s="117"/>
      <c r="U55" s="217"/>
      <c r="V55" s="138">
        <f t="shared" ref="V55:V57" si="95">T55*U55</f>
        <v>0</v>
      </c>
      <c r="W55" s="205"/>
      <c r="X55" s="217"/>
      <c r="Y55" s="138">
        <f t="shared" ref="Y55:Y57" si="96">W55*X55</f>
        <v>0</v>
      </c>
      <c r="Z55" s="117"/>
      <c r="AA55" s="217"/>
      <c r="AB55" s="138">
        <f t="shared" ref="AB55:AB57" si="97">Z55*AA55</f>
        <v>0</v>
      </c>
      <c r="AC55" s="120">
        <f t="shared" si="86"/>
        <v>2400</v>
      </c>
      <c r="AD55" s="121">
        <f t="shared" si="87"/>
        <v>0</v>
      </c>
      <c r="AE55" s="181">
        <f t="shared" si="88"/>
        <v>2400</v>
      </c>
      <c r="AF55" s="123">
        <f t="shared" si="89"/>
        <v>1</v>
      </c>
      <c r="AG55" s="124"/>
      <c r="AH55" s="99"/>
      <c r="AI55" s="99"/>
    </row>
    <row r="56" spans="1:35" ht="34.5" customHeight="1" x14ac:dyDescent="0.65">
      <c r="A56" s="113" t="s">
        <v>104</v>
      </c>
      <c r="B56" s="114" t="s">
        <v>108</v>
      </c>
      <c r="C56" s="115" t="s">
        <v>148</v>
      </c>
      <c r="D56" s="215" t="s">
        <v>149</v>
      </c>
      <c r="E56" s="216"/>
      <c r="F56" s="217"/>
      <c r="G56" s="218">
        <f t="shared" si="90"/>
        <v>0</v>
      </c>
      <c r="H56" s="216"/>
      <c r="I56" s="217"/>
      <c r="J56" s="219">
        <f t="shared" si="91"/>
        <v>0</v>
      </c>
      <c r="K56" s="205"/>
      <c r="L56" s="217"/>
      <c r="M56" s="138">
        <f t="shared" si="92"/>
        <v>0</v>
      </c>
      <c r="N56" s="117"/>
      <c r="O56" s="217"/>
      <c r="P56" s="138">
        <f t="shared" si="93"/>
        <v>0</v>
      </c>
      <c r="Q56" s="205"/>
      <c r="R56" s="217"/>
      <c r="S56" s="138">
        <f t="shared" si="94"/>
        <v>0</v>
      </c>
      <c r="T56" s="117"/>
      <c r="U56" s="217"/>
      <c r="V56" s="138">
        <f t="shared" si="95"/>
        <v>0</v>
      </c>
      <c r="W56" s="205"/>
      <c r="X56" s="217"/>
      <c r="Y56" s="138">
        <f t="shared" si="96"/>
        <v>0</v>
      </c>
      <c r="Z56" s="117"/>
      <c r="AA56" s="217"/>
      <c r="AB56" s="138">
        <f t="shared" si="97"/>
        <v>0</v>
      </c>
      <c r="AC56" s="120">
        <f t="shared" si="86"/>
        <v>0</v>
      </c>
      <c r="AD56" s="121">
        <f t="shared" si="87"/>
        <v>0</v>
      </c>
      <c r="AE56" s="181">
        <f t="shared" si="88"/>
        <v>0</v>
      </c>
      <c r="AF56" s="123" t="e">
        <f t="shared" si="89"/>
        <v>#DIV/0!</v>
      </c>
      <c r="AG56" s="124"/>
      <c r="AH56" s="99"/>
      <c r="AI56" s="99"/>
    </row>
    <row r="57" spans="1:35" ht="34.5" customHeight="1" thickBot="1" x14ac:dyDescent="0.8">
      <c r="A57" s="139" t="s">
        <v>104</v>
      </c>
      <c r="B57" s="126" t="s">
        <v>109</v>
      </c>
      <c r="C57" s="127" t="s">
        <v>148</v>
      </c>
      <c r="D57" s="220" t="s">
        <v>149</v>
      </c>
      <c r="E57" s="221"/>
      <c r="F57" s="222"/>
      <c r="G57" s="223">
        <f t="shared" si="90"/>
        <v>0</v>
      </c>
      <c r="H57" s="224"/>
      <c r="I57" s="225"/>
      <c r="J57" s="226">
        <f t="shared" si="91"/>
        <v>0</v>
      </c>
      <c r="K57" s="227"/>
      <c r="L57" s="222"/>
      <c r="M57" s="228">
        <f t="shared" si="92"/>
        <v>0</v>
      </c>
      <c r="N57" s="129"/>
      <c r="O57" s="222"/>
      <c r="P57" s="228">
        <f t="shared" si="93"/>
        <v>0</v>
      </c>
      <c r="Q57" s="227"/>
      <c r="R57" s="222"/>
      <c r="S57" s="228">
        <f t="shared" si="94"/>
        <v>0</v>
      </c>
      <c r="T57" s="129"/>
      <c r="U57" s="222"/>
      <c r="V57" s="228">
        <f t="shared" si="95"/>
        <v>0</v>
      </c>
      <c r="W57" s="227"/>
      <c r="X57" s="222"/>
      <c r="Y57" s="228">
        <f t="shared" si="96"/>
        <v>0</v>
      </c>
      <c r="Z57" s="129"/>
      <c r="AA57" s="222"/>
      <c r="AB57" s="228">
        <f t="shared" si="97"/>
        <v>0</v>
      </c>
      <c r="AC57" s="132">
        <f t="shared" si="86"/>
        <v>0</v>
      </c>
      <c r="AD57" s="133">
        <f t="shared" si="87"/>
        <v>0</v>
      </c>
      <c r="AE57" s="183">
        <f t="shared" si="88"/>
        <v>0</v>
      </c>
      <c r="AF57" s="123" t="e">
        <f t="shared" si="89"/>
        <v>#DIV/0!</v>
      </c>
      <c r="AG57" s="124"/>
      <c r="AH57" s="99"/>
      <c r="AI57" s="99"/>
    </row>
    <row r="58" spans="1:35" ht="27.75" customHeight="1" x14ac:dyDescent="0.65">
      <c r="A58" s="100" t="s">
        <v>101</v>
      </c>
      <c r="B58" s="101" t="s">
        <v>150</v>
      </c>
      <c r="C58" s="486" t="s">
        <v>151</v>
      </c>
      <c r="D58" s="103"/>
      <c r="E58" s="104">
        <f>SUM(E59:E82)</f>
        <v>45</v>
      </c>
      <c r="F58" s="105">
        <f>SUM(F59:F82)</f>
        <v>168840</v>
      </c>
      <c r="G58" s="106">
        <f>SUM(G59:G82)</f>
        <v>295488</v>
      </c>
      <c r="H58" s="104">
        <f>SUM(H59:H82)</f>
        <v>0</v>
      </c>
      <c r="I58" s="105">
        <f>SUM(I59:I82)</f>
        <v>0</v>
      </c>
      <c r="J58" s="567">
        <v>295448</v>
      </c>
      <c r="K58" s="203">
        <f t="shared" ref="K58:AB58" si="98">SUM(K59:K82)</f>
        <v>0</v>
      </c>
      <c r="L58" s="105">
        <f t="shared" si="98"/>
        <v>0</v>
      </c>
      <c r="M58" s="137">
        <f t="shared" si="98"/>
        <v>0</v>
      </c>
      <c r="N58" s="104">
        <f t="shared" si="98"/>
        <v>0</v>
      </c>
      <c r="O58" s="105">
        <f t="shared" si="98"/>
        <v>0</v>
      </c>
      <c r="P58" s="137">
        <f t="shared" si="98"/>
        <v>0</v>
      </c>
      <c r="Q58" s="203">
        <f t="shared" si="98"/>
        <v>0</v>
      </c>
      <c r="R58" s="105">
        <f t="shared" si="98"/>
        <v>0</v>
      </c>
      <c r="S58" s="137">
        <f t="shared" si="98"/>
        <v>0</v>
      </c>
      <c r="T58" s="104">
        <f t="shared" si="98"/>
        <v>0</v>
      </c>
      <c r="U58" s="105">
        <f t="shared" si="98"/>
        <v>0</v>
      </c>
      <c r="V58" s="137">
        <f t="shared" si="98"/>
        <v>0</v>
      </c>
      <c r="W58" s="203">
        <f t="shared" si="98"/>
        <v>0</v>
      </c>
      <c r="X58" s="105">
        <f t="shared" si="98"/>
        <v>0</v>
      </c>
      <c r="Y58" s="137">
        <f t="shared" si="98"/>
        <v>0</v>
      </c>
      <c r="Z58" s="104">
        <f t="shared" si="98"/>
        <v>0</v>
      </c>
      <c r="AA58" s="105">
        <f t="shared" si="98"/>
        <v>0</v>
      </c>
      <c r="AB58" s="137">
        <f t="shared" si="98"/>
        <v>0</v>
      </c>
      <c r="AC58" s="107">
        <f t="shared" si="86"/>
        <v>295488</v>
      </c>
      <c r="AD58" s="108">
        <f t="shared" si="87"/>
        <v>295448</v>
      </c>
      <c r="AE58" s="108">
        <f t="shared" si="88"/>
        <v>40</v>
      </c>
      <c r="AF58" s="147">
        <f t="shared" si="89"/>
        <v>1.3536928741607104E-4</v>
      </c>
      <c r="AG58" s="148"/>
      <c r="AH58" s="112"/>
      <c r="AI58" s="112"/>
    </row>
    <row r="59" spans="1:35" ht="30" customHeight="1" x14ac:dyDescent="0.65">
      <c r="A59" s="113" t="s">
        <v>104</v>
      </c>
      <c r="B59" s="461" t="s">
        <v>105</v>
      </c>
      <c r="C59" s="463" t="s">
        <v>315</v>
      </c>
      <c r="D59" s="417" t="s">
        <v>208</v>
      </c>
      <c r="E59" s="460">
        <v>2</v>
      </c>
      <c r="F59" s="465">
        <v>12960</v>
      </c>
      <c r="G59" s="119">
        <f t="shared" ref="G59:G82" si="99">E59*F59</f>
        <v>25920</v>
      </c>
      <c r="H59" s="117"/>
      <c r="I59" s="118"/>
      <c r="J59" s="138">
        <f t="shared" ref="J59" si="100">H59*I59</f>
        <v>0</v>
      </c>
      <c r="K59" s="205"/>
      <c r="L59" s="118"/>
      <c r="M59" s="138">
        <f t="shared" ref="M59" si="101">K59*L59</f>
        <v>0</v>
      </c>
      <c r="N59" s="117"/>
      <c r="O59" s="118"/>
      <c r="P59" s="138">
        <f t="shared" ref="P59" si="102">N59*O59</f>
        <v>0</v>
      </c>
      <c r="Q59" s="205"/>
      <c r="R59" s="118"/>
      <c r="S59" s="138">
        <f t="shared" ref="S59" si="103">Q59*R59</f>
        <v>0</v>
      </c>
      <c r="T59" s="117"/>
      <c r="U59" s="118"/>
      <c r="V59" s="138">
        <f t="shared" ref="V59" si="104">T59*U59</f>
        <v>0</v>
      </c>
      <c r="W59" s="205"/>
      <c r="X59" s="118"/>
      <c r="Y59" s="138">
        <f t="shared" ref="Y59" si="105">W59*X59</f>
        <v>0</v>
      </c>
      <c r="Z59" s="117"/>
      <c r="AA59" s="118"/>
      <c r="AB59" s="138">
        <f t="shared" ref="AB59" si="106">Z59*AA59</f>
        <v>0</v>
      </c>
      <c r="AC59" s="120">
        <f t="shared" si="86"/>
        <v>25920</v>
      </c>
      <c r="AD59" s="121">
        <f t="shared" si="87"/>
        <v>0</v>
      </c>
      <c r="AE59" s="181">
        <f t="shared" si="88"/>
        <v>25920</v>
      </c>
      <c r="AF59" s="123">
        <f t="shared" si="89"/>
        <v>1</v>
      </c>
      <c r="AG59" s="124"/>
      <c r="AH59" s="99"/>
      <c r="AI59" s="99"/>
    </row>
    <row r="60" spans="1:35" s="396" customFormat="1" ht="30" customHeight="1" x14ac:dyDescent="0.65">
      <c r="A60" s="113" t="s">
        <v>104</v>
      </c>
      <c r="B60" s="461" t="s">
        <v>108</v>
      </c>
      <c r="C60" s="463" t="s">
        <v>316</v>
      </c>
      <c r="D60" s="417" t="s">
        <v>208</v>
      </c>
      <c r="E60" s="460">
        <v>2</v>
      </c>
      <c r="F60" s="465">
        <v>3240</v>
      </c>
      <c r="G60" s="119">
        <f t="shared" si="99"/>
        <v>6480</v>
      </c>
      <c r="H60" s="117"/>
      <c r="I60" s="118"/>
      <c r="J60" s="138"/>
      <c r="K60" s="205"/>
      <c r="L60" s="118"/>
      <c r="M60" s="138"/>
      <c r="N60" s="117"/>
      <c r="O60" s="118"/>
      <c r="P60" s="138"/>
      <c r="Q60" s="205"/>
      <c r="R60" s="118"/>
      <c r="S60" s="138"/>
      <c r="T60" s="117"/>
      <c r="U60" s="118"/>
      <c r="V60" s="138"/>
      <c r="W60" s="205"/>
      <c r="X60" s="118"/>
      <c r="Y60" s="138"/>
      <c r="Z60" s="117"/>
      <c r="AA60" s="118"/>
      <c r="AB60" s="138"/>
      <c r="AC60" s="120"/>
      <c r="AD60" s="121"/>
      <c r="AE60" s="181"/>
      <c r="AF60" s="431"/>
      <c r="AG60" s="124"/>
      <c r="AH60" s="99"/>
      <c r="AI60" s="99"/>
    </row>
    <row r="61" spans="1:35" s="396" customFormat="1" ht="30" customHeight="1" x14ac:dyDescent="0.65">
      <c r="A61" s="113" t="s">
        <v>104</v>
      </c>
      <c r="B61" s="461" t="s">
        <v>109</v>
      </c>
      <c r="C61" s="463" t="s">
        <v>317</v>
      </c>
      <c r="D61" s="417" t="s">
        <v>208</v>
      </c>
      <c r="E61" s="460">
        <v>2</v>
      </c>
      <c r="F61" s="465">
        <v>3888</v>
      </c>
      <c r="G61" s="119">
        <f t="shared" si="99"/>
        <v>7776</v>
      </c>
      <c r="H61" s="117"/>
      <c r="I61" s="118"/>
      <c r="J61" s="138"/>
      <c r="K61" s="205"/>
      <c r="L61" s="118"/>
      <c r="M61" s="138"/>
      <c r="N61" s="117"/>
      <c r="O61" s="118"/>
      <c r="P61" s="138"/>
      <c r="Q61" s="205"/>
      <c r="R61" s="118"/>
      <c r="S61" s="138"/>
      <c r="T61" s="117"/>
      <c r="U61" s="118"/>
      <c r="V61" s="138"/>
      <c r="W61" s="205"/>
      <c r="X61" s="118"/>
      <c r="Y61" s="138"/>
      <c r="Z61" s="117"/>
      <c r="AA61" s="118"/>
      <c r="AB61" s="138"/>
      <c r="AC61" s="120"/>
      <c r="AD61" s="121"/>
      <c r="AE61" s="181"/>
      <c r="AF61" s="431"/>
      <c r="AG61" s="124"/>
      <c r="AH61" s="99"/>
      <c r="AI61" s="99"/>
    </row>
    <row r="62" spans="1:35" s="396" customFormat="1" ht="30" customHeight="1" x14ac:dyDescent="0.65">
      <c r="A62" s="113" t="s">
        <v>104</v>
      </c>
      <c r="B62" s="461" t="s">
        <v>185</v>
      </c>
      <c r="C62" s="463" t="s">
        <v>318</v>
      </c>
      <c r="D62" s="417" t="s">
        <v>208</v>
      </c>
      <c r="E62" s="460">
        <v>2</v>
      </c>
      <c r="F62" s="465">
        <v>9720</v>
      </c>
      <c r="G62" s="119">
        <f t="shared" si="99"/>
        <v>19440</v>
      </c>
      <c r="H62" s="117"/>
      <c r="I62" s="118"/>
      <c r="J62" s="138"/>
      <c r="K62" s="205"/>
      <c r="L62" s="118"/>
      <c r="M62" s="138"/>
      <c r="N62" s="117"/>
      <c r="O62" s="118"/>
      <c r="P62" s="138"/>
      <c r="Q62" s="205"/>
      <c r="R62" s="118"/>
      <c r="S62" s="138"/>
      <c r="T62" s="117"/>
      <c r="U62" s="118"/>
      <c r="V62" s="138"/>
      <c r="W62" s="205"/>
      <c r="X62" s="118"/>
      <c r="Y62" s="138"/>
      <c r="Z62" s="117"/>
      <c r="AA62" s="118"/>
      <c r="AB62" s="138"/>
      <c r="AC62" s="120"/>
      <c r="AD62" s="121"/>
      <c r="AE62" s="181"/>
      <c r="AF62" s="431"/>
      <c r="AG62" s="124"/>
      <c r="AH62" s="99"/>
      <c r="AI62" s="99"/>
    </row>
    <row r="63" spans="1:35" s="396" customFormat="1" ht="30" customHeight="1" x14ac:dyDescent="0.65">
      <c r="A63" s="113" t="s">
        <v>104</v>
      </c>
      <c r="B63" s="461" t="s">
        <v>187</v>
      </c>
      <c r="C63" s="463" t="s">
        <v>319</v>
      </c>
      <c r="D63" s="417" t="s">
        <v>208</v>
      </c>
      <c r="E63" s="460">
        <v>2</v>
      </c>
      <c r="F63" s="465">
        <v>12960</v>
      </c>
      <c r="G63" s="119">
        <f t="shared" si="99"/>
        <v>25920</v>
      </c>
      <c r="H63" s="117"/>
      <c r="I63" s="118"/>
      <c r="J63" s="138"/>
      <c r="K63" s="205"/>
      <c r="L63" s="118"/>
      <c r="M63" s="138"/>
      <c r="N63" s="117"/>
      <c r="O63" s="118"/>
      <c r="P63" s="138"/>
      <c r="Q63" s="205"/>
      <c r="R63" s="118"/>
      <c r="S63" s="138"/>
      <c r="T63" s="117"/>
      <c r="U63" s="118"/>
      <c r="V63" s="138"/>
      <c r="W63" s="205"/>
      <c r="X63" s="118"/>
      <c r="Y63" s="138"/>
      <c r="Z63" s="117"/>
      <c r="AA63" s="118"/>
      <c r="AB63" s="138"/>
      <c r="AC63" s="120"/>
      <c r="AD63" s="121"/>
      <c r="AE63" s="181"/>
      <c r="AF63" s="431"/>
      <c r="AG63" s="124"/>
      <c r="AH63" s="99"/>
      <c r="AI63" s="99"/>
    </row>
    <row r="64" spans="1:35" s="396" customFormat="1" ht="30" customHeight="1" x14ac:dyDescent="0.65">
      <c r="A64" s="113" t="s">
        <v>104</v>
      </c>
      <c r="B64" s="461" t="s">
        <v>189</v>
      </c>
      <c r="C64" s="463" t="s">
        <v>320</v>
      </c>
      <c r="D64" s="417" t="s">
        <v>208</v>
      </c>
      <c r="E64" s="460">
        <v>2</v>
      </c>
      <c r="F64" s="465">
        <v>11016</v>
      </c>
      <c r="G64" s="119">
        <f t="shared" si="99"/>
        <v>22032</v>
      </c>
      <c r="H64" s="117"/>
      <c r="I64" s="118"/>
      <c r="J64" s="138"/>
      <c r="K64" s="205"/>
      <c r="L64" s="118"/>
      <c r="M64" s="138"/>
      <c r="N64" s="117"/>
      <c r="O64" s="118"/>
      <c r="P64" s="138"/>
      <c r="Q64" s="205"/>
      <c r="R64" s="118"/>
      <c r="S64" s="138"/>
      <c r="T64" s="117"/>
      <c r="U64" s="118"/>
      <c r="V64" s="138"/>
      <c r="W64" s="205"/>
      <c r="X64" s="118"/>
      <c r="Y64" s="138"/>
      <c r="Z64" s="117"/>
      <c r="AA64" s="118"/>
      <c r="AB64" s="138"/>
      <c r="AC64" s="120"/>
      <c r="AD64" s="121"/>
      <c r="AE64" s="181"/>
      <c r="AF64" s="431"/>
      <c r="AG64" s="124"/>
      <c r="AH64" s="99"/>
      <c r="AI64" s="99"/>
    </row>
    <row r="65" spans="1:35" s="396" customFormat="1" ht="30" customHeight="1" x14ac:dyDescent="0.65">
      <c r="A65" s="113" t="s">
        <v>104</v>
      </c>
      <c r="B65" s="461" t="s">
        <v>191</v>
      </c>
      <c r="C65" s="463" t="s">
        <v>321</v>
      </c>
      <c r="D65" s="417" t="s">
        <v>208</v>
      </c>
      <c r="E65" s="460">
        <v>2</v>
      </c>
      <c r="F65" s="465">
        <v>9072</v>
      </c>
      <c r="G65" s="119">
        <f t="shared" si="99"/>
        <v>18144</v>
      </c>
      <c r="H65" s="117"/>
      <c r="I65" s="118"/>
      <c r="J65" s="138"/>
      <c r="K65" s="205"/>
      <c r="L65" s="118"/>
      <c r="M65" s="138"/>
      <c r="N65" s="117"/>
      <c r="O65" s="118"/>
      <c r="P65" s="138"/>
      <c r="Q65" s="205"/>
      <c r="R65" s="118"/>
      <c r="S65" s="138"/>
      <c r="T65" s="117"/>
      <c r="U65" s="118"/>
      <c r="V65" s="138"/>
      <c r="W65" s="205"/>
      <c r="X65" s="118"/>
      <c r="Y65" s="138"/>
      <c r="Z65" s="117"/>
      <c r="AA65" s="118"/>
      <c r="AB65" s="138"/>
      <c r="AC65" s="120"/>
      <c r="AD65" s="121"/>
      <c r="AE65" s="181"/>
      <c r="AF65" s="431"/>
      <c r="AG65" s="124"/>
      <c r="AH65" s="99"/>
      <c r="AI65" s="99"/>
    </row>
    <row r="66" spans="1:35" s="396" customFormat="1" ht="30" customHeight="1" x14ac:dyDescent="0.65">
      <c r="A66" s="113" t="s">
        <v>104</v>
      </c>
      <c r="B66" s="461" t="s">
        <v>193</v>
      </c>
      <c r="C66" s="463" t="s">
        <v>322</v>
      </c>
      <c r="D66" s="417" t="s">
        <v>208</v>
      </c>
      <c r="E66" s="460">
        <v>1</v>
      </c>
      <c r="F66" s="465">
        <v>3888</v>
      </c>
      <c r="G66" s="119">
        <f t="shared" si="99"/>
        <v>3888</v>
      </c>
      <c r="H66" s="117"/>
      <c r="I66" s="118"/>
      <c r="J66" s="138"/>
      <c r="K66" s="205"/>
      <c r="L66" s="118"/>
      <c r="M66" s="138"/>
      <c r="N66" s="117"/>
      <c r="O66" s="118"/>
      <c r="P66" s="138"/>
      <c r="Q66" s="205"/>
      <c r="R66" s="118"/>
      <c r="S66" s="138"/>
      <c r="T66" s="117"/>
      <c r="U66" s="118"/>
      <c r="V66" s="138"/>
      <c r="W66" s="205"/>
      <c r="X66" s="118"/>
      <c r="Y66" s="138"/>
      <c r="Z66" s="117"/>
      <c r="AA66" s="118"/>
      <c r="AB66" s="138"/>
      <c r="AC66" s="120"/>
      <c r="AD66" s="121"/>
      <c r="AE66" s="181"/>
      <c r="AF66" s="431"/>
      <c r="AG66" s="124"/>
      <c r="AH66" s="99"/>
      <c r="AI66" s="99"/>
    </row>
    <row r="67" spans="1:35" s="396" customFormat="1" ht="30" customHeight="1" x14ac:dyDescent="0.65">
      <c r="A67" s="113" t="s">
        <v>104</v>
      </c>
      <c r="B67" s="461" t="s">
        <v>195</v>
      </c>
      <c r="C67" s="463" t="s">
        <v>323</v>
      </c>
      <c r="D67" s="417" t="s">
        <v>208</v>
      </c>
      <c r="E67" s="460">
        <v>1</v>
      </c>
      <c r="F67" s="465">
        <v>7776</v>
      </c>
      <c r="G67" s="119">
        <f t="shared" si="99"/>
        <v>7776</v>
      </c>
      <c r="H67" s="117"/>
      <c r="I67" s="118"/>
      <c r="J67" s="138"/>
      <c r="K67" s="205"/>
      <c r="L67" s="118"/>
      <c r="M67" s="138"/>
      <c r="N67" s="117"/>
      <c r="O67" s="118"/>
      <c r="P67" s="138"/>
      <c r="Q67" s="205"/>
      <c r="R67" s="118"/>
      <c r="S67" s="138"/>
      <c r="T67" s="117"/>
      <c r="U67" s="118"/>
      <c r="V67" s="138"/>
      <c r="W67" s="205"/>
      <c r="X67" s="118"/>
      <c r="Y67" s="138"/>
      <c r="Z67" s="117"/>
      <c r="AA67" s="118"/>
      <c r="AB67" s="138"/>
      <c r="AC67" s="120"/>
      <c r="AD67" s="121"/>
      <c r="AE67" s="181"/>
      <c r="AF67" s="431"/>
      <c r="AG67" s="124"/>
      <c r="AH67" s="99"/>
      <c r="AI67" s="99"/>
    </row>
    <row r="68" spans="1:35" s="396" customFormat="1" ht="40.5" customHeight="1" x14ac:dyDescent="0.65">
      <c r="A68" s="113" t="s">
        <v>104</v>
      </c>
      <c r="B68" s="461" t="s">
        <v>197</v>
      </c>
      <c r="C68" s="463" t="s">
        <v>324</v>
      </c>
      <c r="D68" s="417" t="s">
        <v>208</v>
      </c>
      <c r="E68" s="460">
        <v>4</v>
      </c>
      <c r="F68" s="465">
        <v>3240</v>
      </c>
      <c r="G68" s="119">
        <f t="shared" si="99"/>
        <v>12960</v>
      </c>
      <c r="H68" s="117"/>
      <c r="I68" s="118"/>
      <c r="J68" s="138"/>
      <c r="K68" s="205"/>
      <c r="L68" s="118"/>
      <c r="M68" s="138"/>
      <c r="N68" s="117"/>
      <c r="O68" s="118"/>
      <c r="P68" s="138"/>
      <c r="Q68" s="205"/>
      <c r="R68" s="118"/>
      <c r="S68" s="138"/>
      <c r="T68" s="117"/>
      <c r="U68" s="118"/>
      <c r="V68" s="138"/>
      <c r="W68" s="205"/>
      <c r="X68" s="118"/>
      <c r="Y68" s="138"/>
      <c r="Z68" s="117"/>
      <c r="AA68" s="118"/>
      <c r="AB68" s="138"/>
      <c r="AC68" s="120"/>
      <c r="AD68" s="121"/>
      <c r="AE68" s="181"/>
      <c r="AF68" s="431"/>
      <c r="AG68" s="124"/>
      <c r="AH68" s="99"/>
      <c r="AI68" s="99"/>
    </row>
    <row r="69" spans="1:35" s="396" customFormat="1" ht="30" customHeight="1" x14ac:dyDescent="0.65">
      <c r="A69" s="113" t="s">
        <v>104</v>
      </c>
      <c r="B69" s="461" t="s">
        <v>294</v>
      </c>
      <c r="C69" s="463" t="s">
        <v>325</v>
      </c>
      <c r="D69" s="417" t="s">
        <v>208</v>
      </c>
      <c r="E69" s="460">
        <v>2</v>
      </c>
      <c r="F69" s="465">
        <v>5184</v>
      </c>
      <c r="G69" s="119">
        <f t="shared" si="99"/>
        <v>10368</v>
      </c>
      <c r="H69" s="117"/>
      <c r="I69" s="118"/>
      <c r="J69" s="138"/>
      <c r="K69" s="205"/>
      <c r="L69" s="118"/>
      <c r="M69" s="138"/>
      <c r="N69" s="117"/>
      <c r="O69" s="118"/>
      <c r="P69" s="138"/>
      <c r="Q69" s="205"/>
      <c r="R69" s="118"/>
      <c r="S69" s="138"/>
      <c r="T69" s="117"/>
      <c r="U69" s="118"/>
      <c r="V69" s="138"/>
      <c r="W69" s="205"/>
      <c r="X69" s="118"/>
      <c r="Y69" s="138"/>
      <c r="Z69" s="117"/>
      <c r="AA69" s="118"/>
      <c r="AB69" s="138"/>
      <c r="AC69" s="120"/>
      <c r="AD69" s="121"/>
      <c r="AE69" s="181"/>
      <c r="AF69" s="431"/>
      <c r="AG69" s="124"/>
      <c r="AH69" s="99"/>
      <c r="AI69" s="99"/>
    </row>
    <row r="70" spans="1:35" s="396" customFormat="1" ht="30" customHeight="1" x14ac:dyDescent="0.65">
      <c r="A70" s="113" t="s">
        <v>104</v>
      </c>
      <c r="B70" s="461" t="s">
        <v>295</v>
      </c>
      <c r="C70" s="463" t="s">
        <v>326</v>
      </c>
      <c r="D70" s="417" t="s">
        <v>208</v>
      </c>
      <c r="E70" s="460">
        <v>2</v>
      </c>
      <c r="F70" s="465">
        <v>1080</v>
      </c>
      <c r="G70" s="119">
        <f t="shared" si="99"/>
        <v>2160</v>
      </c>
      <c r="H70" s="117"/>
      <c r="I70" s="118"/>
      <c r="J70" s="138"/>
      <c r="K70" s="205"/>
      <c r="L70" s="118"/>
      <c r="M70" s="138"/>
      <c r="N70" s="117"/>
      <c r="O70" s="118"/>
      <c r="P70" s="138"/>
      <c r="Q70" s="205"/>
      <c r="R70" s="118"/>
      <c r="S70" s="138"/>
      <c r="T70" s="117"/>
      <c r="U70" s="118"/>
      <c r="V70" s="138"/>
      <c r="W70" s="205"/>
      <c r="X70" s="118"/>
      <c r="Y70" s="138"/>
      <c r="Z70" s="117"/>
      <c r="AA70" s="118"/>
      <c r="AB70" s="138"/>
      <c r="AC70" s="120"/>
      <c r="AD70" s="121"/>
      <c r="AE70" s="181"/>
      <c r="AF70" s="431"/>
      <c r="AG70" s="124"/>
      <c r="AH70" s="99"/>
      <c r="AI70" s="99"/>
    </row>
    <row r="71" spans="1:35" s="396" customFormat="1" ht="30" customHeight="1" x14ac:dyDescent="0.65">
      <c r="A71" s="113" t="s">
        <v>104</v>
      </c>
      <c r="B71" s="461" t="s">
        <v>296</v>
      </c>
      <c r="C71" s="463" t="s">
        <v>327</v>
      </c>
      <c r="D71" s="417" t="s">
        <v>208</v>
      </c>
      <c r="E71" s="460">
        <v>3</v>
      </c>
      <c r="F71" s="465">
        <v>1080</v>
      </c>
      <c r="G71" s="119">
        <f t="shared" si="99"/>
        <v>3240</v>
      </c>
      <c r="H71" s="117"/>
      <c r="I71" s="118"/>
      <c r="J71" s="138"/>
      <c r="K71" s="205"/>
      <c r="L71" s="118"/>
      <c r="M71" s="138"/>
      <c r="N71" s="117"/>
      <c r="O71" s="118"/>
      <c r="P71" s="138"/>
      <c r="Q71" s="205"/>
      <c r="R71" s="118"/>
      <c r="S71" s="138"/>
      <c r="T71" s="117"/>
      <c r="U71" s="118"/>
      <c r="V71" s="138"/>
      <c r="W71" s="205"/>
      <c r="X71" s="118"/>
      <c r="Y71" s="138"/>
      <c r="Z71" s="117"/>
      <c r="AA71" s="118"/>
      <c r="AB71" s="138"/>
      <c r="AC71" s="120"/>
      <c r="AD71" s="121"/>
      <c r="AE71" s="181"/>
      <c r="AF71" s="431"/>
      <c r="AG71" s="124"/>
      <c r="AH71" s="99"/>
      <c r="AI71" s="99"/>
    </row>
    <row r="72" spans="1:35" s="396" customFormat="1" ht="30" customHeight="1" x14ac:dyDescent="0.65">
      <c r="A72" s="113" t="s">
        <v>104</v>
      </c>
      <c r="B72" s="461" t="s">
        <v>297</v>
      </c>
      <c r="C72" s="463" t="s">
        <v>328</v>
      </c>
      <c r="D72" s="417" t="s">
        <v>208</v>
      </c>
      <c r="E72" s="460">
        <v>1</v>
      </c>
      <c r="F72" s="465">
        <v>2160</v>
      </c>
      <c r="G72" s="119">
        <f t="shared" si="99"/>
        <v>2160</v>
      </c>
      <c r="H72" s="117"/>
      <c r="I72" s="118"/>
      <c r="J72" s="138"/>
      <c r="K72" s="205"/>
      <c r="L72" s="118"/>
      <c r="M72" s="138"/>
      <c r="N72" s="117"/>
      <c r="O72" s="118"/>
      <c r="P72" s="138"/>
      <c r="Q72" s="205"/>
      <c r="R72" s="118"/>
      <c r="S72" s="138"/>
      <c r="T72" s="117"/>
      <c r="U72" s="118"/>
      <c r="V72" s="138"/>
      <c r="W72" s="205"/>
      <c r="X72" s="118"/>
      <c r="Y72" s="138"/>
      <c r="Z72" s="117"/>
      <c r="AA72" s="118"/>
      <c r="AB72" s="138"/>
      <c r="AC72" s="120"/>
      <c r="AD72" s="121"/>
      <c r="AE72" s="181"/>
      <c r="AF72" s="431"/>
      <c r="AG72" s="124"/>
      <c r="AH72" s="99"/>
      <c r="AI72" s="99"/>
    </row>
    <row r="73" spans="1:35" s="396" customFormat="1" ht="30" customHeight="1" x14ac:dyDescent="0.65">
      <c r="A73" s="113" t="s">
        <v>104</v>
      </c>
      <c r="B73" s="461" t="s">
        <v>298</v>
      </c>
      <c r="C73" s="463" t="s">
        <v>329</v>
      </c>
      <c r="D73" s="417" t="s">
        <v>208</v>
      </c>
      <c r="E73" s="460">
        <v>1</v>
      </c>
      <c r="F73" s="465">
        <v>1728</v>
      </c>
      <c r="G73" s="119">
        <f t="shared" si="99"/>
        <v>1728</v>
      </c>
      <c r="H73" s="117"/>
      <c r="I73" s="118"/>
      <c r="J73" s="138"/>
      <c r="K73" s="205"/>
      <c r="L73" s="118"/>
      <c r="M73" s="138"/>
      <c r="N73" s="117"/>
      <c r="O73" s="118"/>
      <c r="P73" s="138"/>
      <c r="Q73" s="205"/>
      <c r="R73" s="118"/>
      <c r="S73" s="138"/>
      <c r="T73" s="117"/>
      <c r="U73" s="118"/>
      <c r="V73" s="138"/>
      <c r="W73" s="205"/>
      <c r="X73" s="118"/>
      <c r="Y73" s="138"/>
      <c r="Z73" s="117"/>
      <c r="AA73" s="118"/>
      <c r="AB73" s="138"/>
      <c r="AC73" s="120"/>
      <c r="AD73" s="121"/>
      <c r="AE73" s="181"/>
      <c r="AF73" s="431"/>
      <c r="AG73" s="124"/>
      <c r="AH73" s="99"/>
      <c r="AI73" s="99"/>
    </row>
    <row r="74" spans="1:35" s="396" customFormat="1" ht="30" customHeight="1" x14ac:dyDescent="0.65">
      <c r="A74" s="113" t="s">
        <v>104</v>
      </c>
      <c r="B74" s="461" t="s">
        <v>299</v>
      </c>
      <c r="C74" s="463" t="s">
        <v>330</v>
      </c>
      <c r="D74" s="417" t="s">
        <v>208</v>
      </c>
      <c r="E74" s="460">
        <v>1</v>
      </c>
      <c r="F74" s="465">
        <v>1080</v>
      </c>
      <c r="G74" s="119">
        <f t="shared" si="99"/>
        <v>1080</v>
      </c>
      <c r="H74" s="117"/>
      <c r="I74" s="118"/>
      <c r="J74" s="138"/>
      <c r="K74" s="205"/>
      <c r="L74" s="118"/>
      <c r="M74" s="138"/>
      <c r="N74" s="117"/>
      <c r="O74" s="118"/>
      <c r="P74" s="138"/>
      <c r="Q74" s="205"/>
      <c r="R74" s="118"/>
      <c r="S74" s="138"/>
      <c r="T74" s="117"/>
      <c r="U74" s="118"/>
      <c r="V74" s="138"/>
      <c r="W74" s="205"/>
      <c r="X74" s="118"/>
      <c r="Y74" s="138"/>
      <c r="Z74" s="117"/>
      <c r="AA74" s="118"/>
      <c r="AB74" s="138"/>
      <c r="AC74" s="120"/>
      <c r="AD74" s="121"/>
      <c r="AE74" s="181"/>
      <c r="AF74" s="431"/>
      <c r="AG74" s="124"/>
      <c r="AH74" s="99"/>
      <c r="AI74" s="99"/>
    </row>
    <row r="75" spans="1:35" s="396" customFormat="1" ht="30" customHeight="1" x14ac:dyDescent="0.65">
      <c r="A75" s="113" t="s">
        <v>104</v>
      </c>
      <c r="B75" s="461" t="s">
        <v>300</v>
      </c>
      <c r="C75" s="463" t="s">
        <v>331</v>
      </c>
      <c r="D75" s="417" t="s">
        <v>208</v>
      </c>
      <c r="E75" s="460">
        <v>2</v>
      </c>
      <c r="F75" s="465">
        <v>7128</v>
      </c>
      <c r="G75" s="119">
        <f t="shared" si="99"/>
        <v>14256</v>
      </c>
      <c r="H75" s="117"/>
      <c r="I75" s="118"/>
      <c r="J75" s="138"/>
      <c r="K75" s="205"/>
      <c r="L75" s="118"/>
      <c r="M75" s="138"/>
      <c r="N75" s="117"/>
      <c r="O75" s="118"/>
      <c r="P75" s="138"/>
      <c r="Q75" s="205"/>
      <c r="R75" s="118"/>
      <c r="S75" s="138"/>
      <c r="T75" s="117"/>
      <c r="U75" s="118"/>
      <c r="V75" s="138"/>
      <c r="W75" s="205"/>
      <c r="X75" s="118"/>
      <c r="Y75" s="138"/>
      <c r="Z75" s="117"/>
      <c r="AA75" s="118"/>
      <c r="AB75" s="138"/>
      <c r="AC75" s="120"/>
      <c r="AD75" s="121"/>
      <c r="AE75" s="181"/>
      <c r="AF75" s="431"/>
      <c r="AG75" s="124"/>
      <c r="AH75" s="99"/>
      <c r="AI75" s="99"/>
    </row>
    <row r="76" spans="1:35" s="396" customFormat="1" ht="30" customHeight="1" x14ac:dyDescent="0.65">
      <c r="A76" s="113" t="s">
        <v>104</v>
      </c>
      <c r="B76" s="461" t="s">
        <v>301</v>
      </c>
      <c r="C76" s="463" t="s">
        <v>332</v>
      </c>
      <c r="D76" s="417" t="s">
        <v>208</v>
      </c>
      <c r="E76" s="460">
        <v>4</v>
      </c>
      <c r="F76" s="465">
        <v>3240</v>
      </c>
      <c r="G76" s="119">
        <f t="shared" si="99"/>
        <v>12960</v>
      </c>
      <c r="H76" s="117"/>
      <c r="I76" s="118"/>
      <c r="J76" s="138"/>
      <c r="K76" s="205"/>
      <c r="L76" s="118"/>
      <c r="M76" s="138"/>
      <c r="N76" s="117"/>
      <c r="O76" s="118"/>
      <c r="P76" s="138"/>
      <c r="Q76" s="205"/>
      <c r="R76" s="118"/>
      <c r="S76" s="138"/>
      <c r="T76" s="117"/>
      <c r="U76" s="118"/>
      <c r="V76" s="138"/>
      <c r="W76" s="205"/>
      <c r="X76" s="118"/>
      <c r="Y76" s="138"/>
      <c r="Z76" s="117"/>
      <c r="AA76" s="118"/>
      <c r="AB76" s="138"/>
      <c r="AC76" s="120"/>
      <c r="AD76" s="121"/>
      <c r="AE76" s="181"/>
      <c r="AF76" s="431"/>
      <c r="AG76" s="124"/>
      <c r="AH76" s="99"/>
      <c r="AI76" s="99"/>
    </row>
    <row r="77" spans="1:35" s="396" customFormat="1" ht="30" customHeight="1" x14ac:dyDescent="0.65">
      <c r="A77" s="113" t="s">
        <v>104</v>
      </c>
      <c r="B77" s="461" t="s">
        <v>302</v>
      </c>
      <c r="C77" s="463" t="s">
        <v>333</v>
      </c>
      <c r="D77" s="417" t="s">
        <v>208</v>
      </c>
      <c r="E77" s="460">
        <v>1</v>
      </c>
      <c r="F77" s="465">
        <v>18000</v>
      </c>
      <c r="G77" s="119">
        <f t="shared" si="99"/>
        <v>18000</v>
      </c>
      <c r="H77" s="117"/>
      <c r="I77" s="118"/>
      <c r="J77" s="138"/>
      <c r="K77" s="205"/>
      <c r="L77" s="118"/>
      <c r="M77" s="138"/>
      <c r="N77" s="117"/>
      <c r="O77" s="118"/>
      <c r="P77" s="138"/>
      <c r="Q77" s="205"/>
      <c r="R77" s="118"/>
      <c r="S77" s="138"/>
      <c r="T77" s="117"/>
      <c r="U77" s="118"/>
      <c r="V77" s="138"/>
      <c r="W77" s="205"/>
      <c r="X77" s="118"/>
      <c r="Y77" s="138"/>
      <c r="Z77" s="117"/>
      <c r="AA77" s="118"/>
      <c r="AB77" s="138"/>
      <c r="AC77" s="120"/>
      <c r="AD77" s="121"/>
      <c r="AE77" s="181"/>
      <c r="AF77" s="431"/>
      <c r="AG77" s="124"/>
      <c r="AH77" s="99"/>
      <c r="AI77" s="99"/>
    </row>
    <row r="78" spans="1:35" s="396" customFormat="1" ht="39.75" customHeight="1" x14ac:dyDescent="0.65">
      <c r="A78" s="113" t="s">
        <v>104</v>
      </c>
      <c r="B78" s="461" t="s">
        <v>303</v>
      </c>
      <c r="C78" s="463" t="s">
        <v>334</v>
      </c>
      <c r="D78" s="417" t="s">
        <v>208</v>
      </c>
      <c r="E78" s="460">
        <v>2</v>
      </c>
      <c r="F78" s="465">
        <v>18000</v>
      </c>
      <c r="G78" s="119">
        <f t="shared" si="99"/>
        <v>36000</v>
      </c>
      <c r="H78" s="117"/>
      <c r="I78" s="118"/>
      <c r="J78" s="138"/>
      <c r="K78" s="205"/>
      <c r="L78" s="118"/>
      <c r="M78" s="138"/>
      <c r="N78" s="117"/>
      <c r="O78" s="118"/>
      <c r="P78" s="138"/>
      <c r="Q78" s="205"/>
      <c r="R78" s="118"/>
      <c r="S78" s="138"/>
      <c r="T78" s="117"/>
      <c r="U78" s="118"/>
      <c r="V78" s="138"/>
      <c r="W78" s="205"/>
      <c r="X78" s="118"/>
      <c r="Y78" s="138"/>
      <c r="Z78" s="117"/>
      <c r="AA78" s="118"/>
      <c r="AB78" s="138"/>
      <c r="AC78" s="120"/>
      <c r="AD78" s="121"/>
      <c r="AE78" s="181"/>
      <c r="AF78" s="431"/>
      <c r="AG78" s="124"/>
      <c r="AH78" s="99"/>
      <c r="AI78" s="99"/>
    </row>
    <row r="79" spans="1:35" s="396" customFormat="1" ht="42.75" customHeight="1" x14ac:dyDescent="0.65">
      <c r="A79" s="113" t="s">
        <v>104</v>
      </c>
      <c r="B79" s="461" t="s">
        <v>311</v>
      </c>
      <c r="C79" s="463" t="s">
        <v>335</v>
      </c>
      <c r="D79" s="417" t="s">
        <v>208</v>
      </c>
      <c r="E79" s="460">
        <v>2</v>
      </c>
      <c r="F79" s="465">
        <v>9000</v>
      </c>
      <c r="G79" s="119">
        <f t="shared" si="99"/>
        <v>18000</v>
      </c>
      <c r="H79" s="117"/>
      <c r="I79" s="118"/>
      <c r="J79" s="138"/>
      <c r="K79" s="205"/>
      <c r="L79" s="118"/>
      <c r="M79" s="138"/>
      <c r="N79" s="117"/>
      <c r="O79" s="118"/>
      <c r="P79" s="138"/>
      <c r="Q79" s="205"/>
      <c r="R79" s="118"/>
      <c r="S79" s="138"/>
      <c r="T79" s="117"/>
      <c r="U79" s="118"/>
      <c r="V79" s="138"/>
      <c r="W79" s="205"/>
      <c r="X79" s="118"/>
      <c r="Y79" s="138"/>
      <c r="Z79" s="117"/>
      <c r="AA79" s="118"/>
      <c r="AB79" s="138"/>
      <c r="AC79" s="120"/>
      <c r="AD79" s="121"/>
      <c r="AE79" s="181"/>
      <c r="AF79" s="431"/>
      <c r="AG79" s="124"/>
      <c r="AH79" s="99"/>
      <c r="AI79" s="99"/>
    </row>
    <row r="80" spans="1:35" s="396" customFormat="1" ht="30" customHeight="1" x14ac:dyDescent="0.65">
      <c r="A80" s="113" t="s">
        <v>104</v>
      </c>
      <c r="B80" s="462" t="s">
        <v>312</v>
      </c>
      <c r="C80" s="463" t="s">
        <v>336</v>
      </c>
      <c r="D80" s="417" t="s">
        <v>208</v>
      </c>
      <c r="E80" s="460">
        <v>1</v>
      </c>
      <c r="F80" s="465">
        <v>18000</v>
      </c>
      <c r="G80" s="119">
        <f t="shared" si="99"/>
        <v>18000</v>
      </c>
      <c r="H80" s="117"/>
      <c r="I80" s="118"/>
      <c r="J80" s="138"/>
      <c r="K80" s="205"/>
      <c r="L80" s="118"/>
      <c r="M80" s="138"/>
      <c r="N80" s="117"/>
      <c r="O80" s="118"/>
      <c r="P80" s="138"/>
      <c r="Q80" s="205"/>
      <c r="R80" s="118"/>
      <c r="S80" s="138"/>
      <c r="T80" s="117"/>
      <c r="U80" s="118"/>
      <c r="V80" s="138"/>
      <c r="W80" s="205"/>
      <c r="X80" s="118"/>
      <c r="Y80" s="138"/>
      <c r="Z80" s="117"/>
      <c r="AA80" s="118"/>
      <c r="AB80" s="138"/>
      <c r="AC80" s="120"/>
      <c r="AD80" s="121"/>
      <c r="AE80" s="181"/>
      <c r="AF80" s="431"/>
      <c r="AG80" s="124"/>
      <c r="AH80" s="99"/>
      <c r="AI80" s="99"/>
    </row>
    <row r="81" spans="1:35" s="396" customFormat="1" ht="30" customHeight="1" x14ac:dyDescent="0.65">
      <c r="A81" s="113" t="s">
        <v>104</v>
      </c>
      <c r="B81" s="462" t="s">
        <v>313</v>
      </c>
      <c r="C81" s="463" t="s">
        <v>337</v>
      </c>
      <c r="D81" s="417" t="s">
        <v>208</v>
      </c>
      <c r="E81" s="460">
        <v>2</v>
      </c>
      <c r="F81" s="465">
        <v>1800</v>
      </c>
      <c r="G81" s="119">
        <f t="shared" si="99"/>
        <v>3600</v>
      </c>
      <c r="H81" s="117"/>
      <c r="I81" s="118"/>
      <c r="J81" s="138"/>
      <c r="K81" s="205"/>
      <c r="L81" s="118"/>
      <c r="M81" s="138"/>
      <c r="N81" s="117"/>
      <c r="O81" s="118"/>
      <c r="P81" s="138"/>
      <c r="Q81" s="205"/>
      <c r="R81" s="118"/>
      <c r="S81" s="138"/>
      <c r="T81" s="117"/>
      <c r="U81" s="118"/>
      <c r="V81" s="138"/>
      <c r="W81" s="205"/>
      <c r="X81" s="118"/>
      <c r="Y81" s="138"/>
      <c r="Z81" s="117"/>
      <c r="AA81" s="118"/>
      <c r="AB81" s="138"/>
      <c r="AC81" s="120"/>
      <c r="AD81" s="121"/>
      <c r="AE81" s="181"/>
      <c r="AF81" s="431"/>
      <c r="AG81" s="124"/>
      <c r="AH81" s="99"/>
      <c r="AI81" s="99"/>
    </row>
    <row r="82" spans="1:35" s="396" customFormat="1" ht="30" customHeight="1" thickBot="1" x14ac:dyDescent="0.8">
      <c r="A82" s="113" t="s">
        <v>104</v>
      </c>
      <c r="B82" s="462" t="s">
        <v>314</v>
      </c>
      <c r="C82" s="464" t="s">
        <v>338</v>
      </c>
      <c r="D82" s="417" t="s">
        <v>208</v>
      </c>
      <c r="E82" s="467">
        <v>1</v>
      </c>
      <c r="F82" s="466">
        <v>3600</v>
      </c>
      <c r="G82" s="119">
        <f t="shared" si="99"/>
        <v>3600</v>
      </c>
      <c r="H82" s="117"/>
      <c r="I82" s="118"/>
      <c r="J82" s="138"/>
      <c r="K82" s="205"/>
      <c r="L82" s="118"/>
      <c r="M82" s="138"/>
      <c r="N82" s="117"/>
      <c r="O82" s="118"/>
      <c r="P82" s="138"/>
      <c r="Q82" s="205"/>
      <c r="R82" s="118"/>
      <c r="S82" s="138"/>
      <c r="T82" s="117"/>
      <c r="U82" s="118"/>
      <c r="V82" s="138"/>
      <c r="W82" s="205"/>
      <c r="X82" s="118"/>
      <c r="Y82" s="138"/>
      <c r="Z82" s="117"/>
      <c r="AA82" s="118"/>
      <c r="AB82" s="138"/>
      <c r="AC82" s="120"/>
      <c r="AD82" s="121"/>
      <c r="AE82" s="181"/>
      <c r="AF82" s="431"/>
      <c r="AG82" s="124"/>
      <c r="AH82" s="99"/>
      <c r="AI82" s="99"/>
    </row>
    <row r="83" spans="1:35" ht="15" customHeight="1" x14ac:dyDescent="0.65">
      <c r="A83" s="100" t="s">
        <v>101</v>
      </c>
      <c r="B83" s="101" t="s">
        <v>153</v>
      </c>
      <c r="C83" s="102" t="s">
        <v>154</v>
      </c>
      <c r="D83" s="103"/>
      <c r="E83" s="104">
        <f t="shared" ref="E83:AB83" si="107">SUM(E84:E86)</f>
        <v>36</v>
      </c>
      <c r="F83" s="105">
        <f t="shared" si="107"/>
        <v>2000</v>
      </c>
      <c r="G83" s="106">
        <f t="shared" si="107"/>
        <v>72000</v>
      </c>
      <c r="H83" s="104">
        <f t="shared" si="107"/>
        <v>36</v>
      </c>
      <c r="I83" s="105">
        <f t="shared" si="107"/>
        <v>1500</v>
      </c>
      <c r="J83" s="137">
        <f t="shared" si="107"/>
        <v>54000</v>
      </c>
      <c r="K83" s="203">
        <f t="shared" si="107"/>
        <v>0</v>
      </c>
      <c r="L83" s="105">
        <f t="shared" si="107"/>
        <v>0</v>
      </c>
      <c r="M83" s="137">
        <f t="shared" si="107"/>
        <v>0</v>
      </c>
      <c r="N83" s="104">
        <f t="shared" si="107"/>
        <v>0</v>
      </c>
      <c r="O83" s="105">
        <f t="shared" si="107"/>
        <v>0</v>
      </c>
      <c r="P83" s="137">
        <f t="shared" si="107"/>
        <v>0</v>
      </c>
      <c r="Q83" s="203">
        <f t="shared" si="107"/>
        <v>0</v>
      </c>
      <c r="R83" s="105">
        <f t="shared" si="107"/>
        <v>0</v>
      </c>
      <c r="S83" s="137">
        <f t="shared" si="107"/>
        <v>0</v>
      </c>
      <c r="T83" s="104">
        <f t="shared" si="107"/>
        <v>0</v>
      </c>
      <c r="U83" s="105">
        <f t="shared" si="107"/>
        <v>0</v>
      </c>
      <c r="V83" s="137">
        <f t="shared" si="107"/>
        <v>0</v>
      </c>
      <c r="W83" s="203">
        <f t="shared" si="107"/>
        <v>0</v>
      </c>
      <c r="X83" s="105">
        <f t="shared" si="107"/>
        <v>0</v>
      </c>
      <c r="Y83" s="137">
        <f t="shared" si="107"/>
        <v>0</v>
      </c>
      <c r="Z83" s="104">
        <f t="shared" si="107"/>
        <v>0</v>
      </c>
      <c r="AA83" s="105">
        <f t="shared" si="107"/>
        <v>0</v>
      </c>
      <c r="AB83" s="137">
        <f t="shared" si="107"/>
        <v>0</v>
      </c>
      <c r="AC83" s="107">
        <f t="shared" si="86"/>
        <v>72000</v>
      </c>
      <c r="AD83" s="108">
        <f t="shared" si="87"/>
        <v>54000</v>
      </c>
      <c r="AE83" s="108">
        <f t="shared" si="88"/>
        <v>18000</v>
      </c>
      <c r="AF83" s="147">
        <f t="shared" si="89"/>
        <v>0.25</v>
      </c>
      <c r="AG83" s="148"/>
      <c r="AH83" s="112"/>
      <c r="AI83" s="112"/>
    </row>
    <row r="84" spans="1:35" ht="41.25" customHeight="1" thickBot="1" x14ac:dyDescent="0.8">
      <c r="A84" s="113" t="s">
        <v>104</v>
      </c>
      <c r="B84" s="114" t="s">
        <v>105</v>
      </c>
      <c r="C84" s="406" t="s">
        <v>264</v>
      </c>
      <c r="D84" s="116" t="s">
        <v>155</v>
      </c>
      <c r="E84" s="398">
        <v>36</v>
      </c>
      <c r="F84" s="399">
        <v>2000</v>
      </c>
      <c r="G84" s="400">
        <f t="shared" ref="G84:G86" si="108">E84*F84</f>
        <v>72000</v>
      </c>
      <c r="H84" s="410">
        <v>36</v>
      </c>
      <c r="I84" s="402">
        <v>1500</v>
      </c>
      <c r="J84" s="409">
        <f t="shared" ref="J84:J86" si="109">H84*I84</f>
        <v>54000</v>
      </c>
      <c r="K84" s="205"/>
      <c r="L84" s="118"/>
      <c r="M84" s="138">
        <f t="shared" ref="M84:M86" si="110">K84*L84</f>
        <v>0</v>
      </c>
      <c r="N84" s="117"/>
      <c r="O84" s="118"/>
      <c r="P84" s="138">
        <f t="shared" ref="P84:P86" si="111">N84*O84</f>
        <v>0</v>
      </c>
      <c r="Q84" s="205"/>
      <c r="R84" s="118"/>
      <c r="S84" s="138">
        <f t="shared" ref="S84:S86" si="112">Q84*R84</f>
        <v>0</v>
      </c>
      <c r="T84" s="117"/>
      <c r="U84" s="118"/>
      <c r="V84" s="138">
        <f t="shared" ref="V84:V86" si="113">T84*U84</f>
        <v>0</v>
      </c>
      <c r="W84" s="205"/>
      <c r="X84" s="118"/>
      <c r="Y84" s="138">
        <f t="shared" ref="Y84:Y86" si="114">W84*X84</f>
        <v>0</v>
      </c>
      <c r="Z84" s="117"/>
      <c r="AA84" s="118"/>
      <c r="AB84" s="138">
        <f t="shared" ref="AB84:AB86" si="115">Z84*AA84</f>
        <v>0</v>
      </c>
      <c r="AC84" s="120">
        <f t="shared" si="86"/>
        <v>72000</v>
      </c>
      <c r="AD84" s="121">
        <f t="shared" si="87"/>
        <v>54000</v>
      </c>
      <c r="AE84" s="181">
        <f t="shared" si="88"/>
        <v>18000</v>
      </c>
      <c r="AF84" s="123">
        <f t="shared" si="89"/>
        <v>0.25</v>
      </c>
      <c r="AG84" s="124"/>
      <c r="AH84" s="99"/>
      <c r="AI84" s="99"/>
    </row>
    <row r="85" spans="1:35" ht="41.25" hidden="1" customHeight="1" x14ac:dyDescent="0.65">
      <c r="A85" s="113" t="s">
        <v>104</v>
      </c>
      <c r="B85" s="114" t="s">
        <v>108</v>
      </c>
      <c r="C85" s="229" t="s">
        <v>156</v>
      </c>
      <c r="D85" s="116" t="s">
        <v>155</v>
      </c>
      <c r="E85" s="117"/>
      <c r="F85" s="118"/>
      <c r="G85" s="119">
        <f t="shared" si="108"/>
        <v>0</v>
      </c>
      <c r="H85" s="117"/>
      <c r="I85" s="118"/>
      <c r="J85" s="138">
        <f t="shared" si="109"/>
        <v>0</v>
      </c>
      <c r="K85" s="205"/>
      <c r="L85" s="118"/>
      <c r="M85" s="138">
        <f t="shared" si="110"/>
        <v>0</v>
      </c>
      <c r="N85" s="117"/>
      <c r="O85" s="118"/>
      <c r="P85" s="138">
        <f t="shared" si="111"/>
        <v>0</v>
      </c>
      <c r="Q85" s="205"/>
      <c r="R85" s="118"/>
      <c r="S85" s="138">
        <f t="shared" si="112"/>
        <v>0</v>
      </c>
      <c r="T85" s="117"/>
      <c r="U85" s="118"/>
      <c r="V85" s="138">
        <f t="shared" si="113"/>
        <v>0</v>
      </c>
      <c r="W85" s="205"/>
      <c r="X85" s="118"/>
      <c r="Y85" s="138">
        <f t="shared" si="114"/>
        <v>0</v>
      </c>
      <c r="Z85" s="117"/>
      <c r="AA85" s="118"/>
      <c r="AB85" s="138">
        <f t="shared" si="115"/>
        <v>0</v>
      </c>
      <c r="AC85" s="120">
        <f t="shared" si="86"/>
        <v>0</v>
      </c>
      <c r="AD85" s="121">
        <f t="shared" si="87"/>
        <v>0</v>
      </c>
      <c r="AE85" s="181">
        <f t="shared" si="88"/>
        <v>0</v>
      </c>
      <c r="AF85" s="123" t="e">
        <f t="shared" si="89"/>
        <v>#DIV/0!</v>
      </c>
      <c r="AG85" s="124"/>
      <c r="AH85" s="99"/>
      <c r="AI85" s="99"/>
    </row>
    <row r="86" spans="1:35" ht="40.5" hidden="1" customHeight="1" x14ac:dyDescent="0.65">
      <c r="A86" s="125" t="s">
        <v>104</v>
      </c>
      <c r="B86" s="140" t="s">
        <v>109</v>
      </c>
      <c r="C86" s="230" t="s">
        <v>157</v>
      </c>
      <c r="D86" s="128" t="s">
        <v>155</v>
      </c>
      <c r="E86" s="129"/>
      <c r="F86" s="130"/>
      <c r="G86" s="131">
        <f t="shared" si="108"/>
        <v>0</v>
      </c>
      <c r="H86" s="143"/>
      <c r="I86" s="144"/>
      <c r="J86" s="146">
        <f t="shared" si="109"/>
        <v>0</v>
      </c>
      <c r="K86" s="227"/>
      <c r="L86" s="130"/>
      <c r="M86" s="228">
        <f t="shared" si="110"/>
        <v>0</v>
      </c>
      <c r="N86" s="129"/>
      <c r="O86" s="130"/>
      <c r="P86" s="228">
        <f t="shared" si="111"/>
        <v>0</v>
      </c>
      <c r="Q86" s="227"/>
      <c r="R86" s="130"/>
      <c r="S86" s="228">
        <f t="shared" si="112"/>
        <v>0</v>
      </c>
      <c r="T86" s="129"/>
      <c r="U86" s="130"/>
      <c r="V86" s="228">
        <f t="shared" si="113"/>
        <v>0</v>
      </c>
      <c r="W86" s="227"/>
      <c r="X86" s="130"/>
      <c r="Y86" s="228">
        <f t="shared" si="114"/>
        <v>0</v>
      </c>
      <c r="Z86" s="129"/>
      <c r="AA86" s="130"/>
      <c r="AB86" s="228">
        <f t="shared" si="115"/>
        <v>0</v>
      </c>
      <c r="AC86" s="132">
        <f t="shared" si="86"/>
        <v>0</v>
      </c>
      <c r="AD86" s="133">
        <f t="shared" si="87"/>
        <v>0</v>
      </c>
      <c r="AE86" s="183">
        <f t="shared" si="88"/>
        <v>0</v>
      </c>
      <c r="AF86" s="123" t="e">
        <f t="shared" si="89"/>
        <v>#DIV/0!</v>
      </c>
      <c r="AG86" s="124"/>
      <c r="AH86" s="99"/>
      <c r="AI86" s="99"/>
    </row>
    <row r="87" spans="1:35" ht="15.75" customHeight="1" x14ac:dyDescent="0.65">
      <c r="A87" s="100" t="s">
        <v>101</v>
      </c>
      <c r="B87" s="101" t="s">
        <v>158</v>
      </c>
      <c r="C87" s="102" t="s">
        <v>159</v>
      </c>
      <c r="D87" s="103"/>
      <c r="E87" s="104">
        <f t="shared" ref="E87:AB87" si="116">SUM(E88:E90)</f>
        <v>0</v>
      </c>
      <c r="F87" s="105">
        <f t="shared" si="116"/>
        <v>0</v>
      </c>
      <c r="G87" s="106">
        <f t="shared" si="116"/>
        <v>0</v>
      </c>
      <c r="H87" s="104">
        <f t="shared" si="116"/>
        <v>0</v>
      </c>
      <c r="I87" s="105">
        <f t="shared" si="116"/>
        <v>0</v>
      </c>
      <c r="J87" s="137">
        <f t="shared" si="116"/>
        <v>0</v>
      </c>
      <c r="K87" s="203">
        <f t="shared" si="116"/>
        <v>0</v>
      </c>
      <c r="L87" s="105">
        <f t="shared" si="116"/>
        <v>0</v>
      </c>
      <c r="M87" s="137">
        <f t="shared" si="116"/>
        <v>0</v>
      </c>
      <c r="N87" s="104">
        <f t="shared" si="116"/>
        <v>0</v>
      </c>
      <c r="O87" s="105">
        <f t="shared" si="116"/>
        <v>0</v>
      </c>
      <c r="P87" s="137">
        <f t="shared" si="116"/>
        <v>0</v>
      </c>
      <c r="Q87" s="203">
        <f t="shared" si="116"/>
        <v>0</v>
      </c>
      <c r="R87" s="105">
        <f t="shared" si="116"/>
        <v>0</v>
      </c>
      <c r="S87" s="137">
        <f t="shared" si="116"/>
        <v>0</v>
      </c>
      <c r="T87" s="104">
        <f t="shared" si="116"/>
        <v>0</v>
      </c>
      <c r="U87" s="105">
        <f t="shared" si="116"/>
        <v>0</v>
      </c>
      <c r="V87" s="137">
        <f t="shared" si="116"/>
        <v>0</v>
      </c>
      <c r="W87" s="203">
        <f t="shared" si="116"/>
        <v>0</v>
      </c>
      <c r="X87" s="105">
        <f t="shared" si="116"/>
        <v>0</v>
      </c>
      <c r="Y87" s="137">
        <f t="shared" si="116"/>
        <v>0</v>
      </c>
      <c r="Z87" s="104">
        <f t="shared" si="116"/>
        <v>0</v>
      </c>
      <c r="AA87" s="105">
        <f t="shared" si="116"/>
        <v>0</v>
      </c>
      <c r="AB87" s="137">
        <f t="shared" si="116"/>
        <v>0</v>
      </c>
      <c r="AC87" s="107">
        <f t="shared" si="86"/>
        <v>0</v>
      </c>
      <c r="AD87" s="108">
        <f t="shared" si="87"/>
        <v>0</v>
      </c>
      <c r="AE87" s="108">
        <f t="shared" si="88"/>
        <v>0</v>
      </c>
      <c r="AF87" s="147" t="e">
        <f t="shared" si="89"/>
        <v>#DIV/0!</v>
      </c>
      <c r="AG87" s="148"/>
      <c r="AH87" s="112"/>
      <c r="AI87" s="112"/>
    </row>
    <row r="88" spans="1:35" ht="30" customHeight="1" x14ac:dyDescent="0.65">
      <c r="A88" s="113" t="s">
        <v>104</v>
      </c>
      <c r="B88" s="114" t="s">
        <v>105</v>
      </c>
      <c r="C88" s="115" t="s">
        <v>160</v>
      </c>
      <c r="D88" s="116" t="s">
        <v>152</v>
      </c>
      <c r="E88" s="117"/>
      <c r="F88" s="118"/>
      <c r="G88" s="119">
        <f t="shared" ref="G88:G90" si="117">E88*F88</f>
        <v>0</v>
      </c>
      <c r="H88" s="117"/>
      <c r="I88" s="118"/>
      <c r="J88" s="138">
        <f t="shared" ref="J88:J90" si="118">H88*I88</f>
        <v>0</v>
      </c>
      <c r="K88" s="205"/>
      <c r="L88" s="118"/>
      <c r="M88" s="138">
        <f t="shared" ref="M88:M90" si="119">K88*L88</f>
        <v>0</v>
      </c>
      <c r="N88" s="117"/>
      <c r="O88" s="118"/>
      <c r="P88" s="138">
        <f t="shared" ref="P88:P90" si="120">N88*O88</f>
        <v>0</v>
      </c>
      <c r="Q88" s="205"/>
      <c r="R88" s="118"/>
      <c r="S88" s="138">
        <f t="shared" ref="S88:S90" si="121">Q88*R88</f>
        <v>0</v>
      </c>
      <c r="T88" s="117"/>
      <c r="U88" s="118"/>
      <c r="V88" s="138">
        <f t="shared" ref="V88:V90" si="122">T88*U88</f>
        <v>0</v>
      </c>
      <c r="W88" s="205"/>
      <c r="X88" s="118"/>
      <c r="Y88" s="138">
        <f t="shared" ref="Y88:Y90" si="123">W88*X88</f>
        <v>0</v>
      </c>
      <c r="Z88" s="117"/>
      <c r="AA88" s="118"/>
      <c r="AB88" s="138">
        <f t="shared" ref="AB88:AB90" si="124">Z88*AA88</f>
        <v>0</v>
      </c>
      <c r="AC88" s="120">
        <f t="shared" si="86"/>
        <v>0</v>
      </c>
      <c r="AD88" s="121">
        <f t="shared" si="87"/>
        <v>0</v>
      </c>
      <c r="AE88" s="181">
        <f t="shared" si="88"/>
        <v>0</v>
      </c>
      <c r="AF88" s="123" t="e">
        <f t="shared" si="89"/>
        <v>#DIV/0!</v>
      </c>
      <c r="AG88" s="124"/>
      <c r="AH88" s="99"/>
      <c r="AI88" s="99"/>
    </row>
    <row r="89" spans="1:35" ht="30" customHeight="1" x14ac:dyDescent="0.65">
      <c r="A89" s="113" t="s">
        <v>104</v>
      </c>
      <c r="B89" s="114" t="s">
        <v>108</v>
      </c>
      <c r="C89" s="115" t="s">
        <v>160</v>
      </c>
      <c r="D89" s="116" t="s">
        <v>152</v>
      </c>
      <c r="E89" s="117"/>
      <c r="F89" s="118"/>
      <c r="G89" s="119">
        <f t="shared" si="117"/>
        <v>0</v>
      </c>
      <c r="H89" s="117"/>
      <c r="I89" s="118"/>
      <c r="J89" s="138">
        <f t="shared" si="118"/>
        <v>0</v>
      </c>
      <c r="K89" s="205"/>
      <c r="L89" s="118"/>
      <c r="M89" s="138">
        <f t="shared" si="119"/>
        <v>0</v>
      </c>
      <c r="N89" s="117"/>
      <c r="O89" s="118"/>
      <c r="P89" s="138">
        <f t="shared" si="120"/>
        <v>0</v>
      </c>
      <c r="Q89" s="205"/>
      <c r="R89" s="118"/>
      <c r="S89" s="138">
        <f t="shared" si="121"/>
        <v>0</v>
      </c>
      <c r="T89" s="117"/>
      <c r="U89" s="118"/>
      <c r="V89" s="138">
        <f t="shared" si="122"/>
        <v>0</v>
      </c>
      <c r="W89" s="205"/>
      <c r="X89" s="118"/>
      <c r="Y89" s="138">
        <f t="shared" si="123"/>
        <v>0</v>
      </c>
      <c r="Z89" s="117"/>
      <c r="AA89" s="118"/>
      <c r="AB89" s="138">
        <f t="shared" si="124"/>
        <v>0</v>
      </c>
      <c r="AC89" s="120">
        <f t="shared" si="86"/>
        <v>0</v>
      </c>
      <c r="AD89" s="121">
        <f t="shared" si="87"/>
        <v>0</v>
      </c>
      <c r="AE89" s="181">
        <f t="shared" si="88"/>
        <v>0</v>
      </c>
      <c r="AF89" s="123" t="e">
        <f t="shared" si="89"/>
        <v>#DIV/0!</v>
      </c>
      <c r="AG89" s="124"/>
      <c r="AH89" s="99"/>
      <c r="AI89" s="99"/>
    </row>
    <row r="90" spans="1:35" ht="30" customHeight="1" x14ac:dyDescent="0.65">
      <c r="A90" s="125" t="s">
        <v>104</v>
      </c>
      <c r="B90" s="126" t="s">
        <v>109</v>
      </c>
      <c r="C90" s="127" t="s">
        <v>160</v>
      </c>
      <c r="D90" s="128" t="s">
        <v>152</v>
      </c>
      <c r="E90" s="129"/>
      <c r="F90" s="130"/>
      <c r="G90" s="131">
        <f t="shared" si="117"/>
        <v>0</v>
      </c>
      <c r="H90" s="143"/>
      <c r="I90" s="144"/>
      <c r="J90" s="146">
        <f t="shared" si="118"/>
        <v>0</v>
      </c>
      <c r="K90" s="227"/>
      <c r="L90" s="130"/>
      <c r="M90" s="228">
        <f t="shared" si="119"/>
        <v>0</v>
      </c>
      <c r="N90" s="129"/>
      <c r="O90" s="130"/>
      <c r="P90" s="228">
        <f t="shared" si="120"/>
        <v>0</v>
      </c>
      <c r="Q90" s="227"/>
      <c r="R90" s="130"/>
      <c r="S90" s="228">
        <f t="shared" si="121"/>
        <v>0</v>
      </c>
      <c r="T90" s="129"/>
      <c r="U90" s="130"/>
      <c r="V90" s="228">
        <f t="shared" si="122"/>
        <v>0</v>
      </c>
      <c r="W90" s="227"/>
      <c r="X90" s="130"/>
      <c r="Y90" s="228">
        <f t="shared" si="123"/>
        <v>0</v>
      </c>
      <c r="Z90" s="129"/>
      <c r="AA90" s="130"/>
      <c r="AB90" s="228">
        <f t="shared" si="124"/>
        <v>0</v>
      </c>
      <c r="AC90" s="132">
        <f t="shared" si="86"/>
        <v>0</v>
      </c>
      <c r="AD90" s="133">
        <f t="shared" si="87"/>
        <v>0</v>
      </c>
      <c r="AE90" s="183">
        <f t="shared" si="88"/>
        <v>0</v>
      </c>
      <c r="AF90" s="123" t="e">
        <f t="shared" si="89"/>
        <v>#DIV/0!</v>
      </c>
      <c r="AG90" s="124"/>
      <c r="AH90" s="99"/>
      <c r="AI90" s="99"/>
    </row>
    <row r="91" spans="1:35" ht="15.75" customHeight="1" x14ac:dyDescent="0.65">
      <c r="A91" s="100" t="s">
        <v>101</v>
      </c>
      <c r="B91" s="101" t="s">
        <v>161</v>
      </c>
      <c r="C91" s="102" t="s">
        <v>162</v>
      </c>
      <c r="D91" s="103"/>
      <c r="E91" s="104">
        <f t="shared" ref="E91:AB91" si="125">SUM(E92:E94)</f>
        <v>0</v>
      </c>
      <c r="F91" s="105">
        <f t="shared" si="125"/>
        <v>0</v>
      </c>
      <c r="G91" s="106">
        <f t="shared" si="125"/>
        <v>0</v>
      </c>
      <c r="H91" s="104">
        <f t="shared" si="125"/>
        <v>0</v>
      </c>
      <c r="I91" s="105">
        <f t="shared" si="125"/>
        <v>0</v>
      </c>
      <c r="J91" s="137">
        <f t="shared" si="125"/>
        <v>0</v>
      </c>
      <c r="K91" s="203">
        <f t="shared" si="125"/>
        <v>0</v>
      </c>
      <c r="L91" s="105">
        <f t="shared" si="125"/>
        <v>0</v>
      </c>
      <c r="M91" s="137">
        <f t="shared" si="125"/>
        <v>0</v>
      </c>
      <c r="N91" s="104">
        <f t="shared" si="125"/>
        <v>0</v>
      </c>
      <c r="O91" s="105">
        <f t="shared" si="125"/>
        <v>0</v>
      </c>
      <c r="P91" s="137">
        <f t="shared" si="125"/>
        <v>0</v>
      </c>
      <c r="Q91" s="203">
        <f t="shared" si="125"/>
        <v>0</v>
      </c>
      <c r="R91" s="105">
        <f t="shared" si="125"/>
        <v>0</v>
      </c>
      <c r="S91" s="137">
        <f t="shared" si="125"/>
        <v>0</v>
      </c>
      <c r="T91" s="104">
        <f t="shared" si="125"/>
        <v>0</v>
      </c>
      <c r="U91" s="105">
        <f t="shared" si="125"/>
        <v>0</v>
      </c>
      <c r="V91" s="137">
        <f t="shared" si="125"/>
        <v>0</v>
      </c>
      <c r="W91" s="203">
        <f t="shared" si="125"/>
        <v>0</v>
      </c>
      <c r="X91" s="105">
        <f t="shared" si="125"/>
        <v>0</v>
      </c>
      <c r="Y91" s="137">
        <f t="shared" si="125"/>
        <v>0</v>
      </c>
      <c r="Z91" s="104">
        <f t="shared" si="125"/>
        <v>0</v>
      </c>
      <c r="AA91" s="105">
        <f t="shared" si="125"/>
        <v>0</v>
      </c>
      <c r="AB91" s="137">
        <f t="shared" si="125"/>
        <v>0</v>
      </c>
      <c r="AC91" s="107">
        <f t="shared" si="86"/>
        <v>0</v>
      </c>
      <c r="AD91" s="108">
        <f t="shared" si="87"/>
        <v>0</v>
      </c>
      <c r="AE91" s="108">
        <f t="shared" si="88"/>
        <v>0</v>
      </c>
      <c r="AF91" s="147" t="e">
        <f t="shared" si="89"/>
        <v>#DIV/0!</v>
      </c>
      <c r="AG91" s="148"/>
      <c r="AH91" s="112"/>
      <c r="AI91" s="112"/>
    </row>
    <row r="92" spans="1:35" ht="30" customHeight="1" x14ac:dyDescent="0.65">
      <c r="A92" s="113" t="s">
        <v>104</v>
      </c>
      <c r="B92" s="114" t="s">
        <v>105</v>
      </c>
      <c r="C92" s="115" t="s">
        <v>160</v>
      </c>
      <c r="D92" s="116" t="s">
        <v>152</v>
      </c>
      <c r="E92" s="117"/>
      <c r="F92" s="118"/>
      <c r="G92" s="119">
        <f t="shared" ref="G92:G94" si="126">E92*F92</f>
        <v>0</v>
      </c>
      <c r="H92" s="117"/>
      <c r="I92" s="118"/>
      <c r="J92" s="138">
        <f t="shared" ref="J92:J94" si="127">H92*I92</f>
        <v>0</v>
      </c>
      <c r="K92" s="205"/>
      <c r="L92" s="118"/>
      <c r="M92" s="138">
        <f t="shared" ref="M92:M94" si="128">K92*L92</f>
        <v>0</v>
      </c>
      <c r="N92" s="117"/>
      <c r="O92" s="118"/>
      <c r="P92" s="138">
        <f t="shared" ref="P92:P94" si="129">N92*O92</f>
        <v>0</v>
      </c>
      <c r="Q92" s="205"/>
      <c r="R92" s="118"/>
      <c r="S92" s="138">
        <f t="shared" ref="S92:S94" si="130">Q92*R92</f>
        <v>0</v>
      </c>
      <c r="T92" s="117"/>
      <c r="U92" s="118"/>
      <c r="V92" s="138">
        <f t="shared" ref="V92:V94" si="131">T92*U92</f>
        <v>0</v>
      </c>
      <c r="W92" s="205"/>
      <c r="X92" s="118"/>
      <c r="Y92" s="138">
        <f t="shared" ref="Y92:Y94" si="132">W92*X92</f>
        <v>0</v>
      </c>
      <c r="Z92" s="117"/>
      <c r="AA92" s="118"/>
      <c r="AB92" s="138">
        <f t="shared" ref="AB92:AB94" si="133">Z92*AA92</f>
        <v>0</v>
      </c>
      <c r="AC92" s="120">
        <f t="shared" si="86"/>
        <v>0</v>
      </c>
      <c r="AD92" s="121">
        <f t="shared" si="87"/>
        <v>0</v>
      </c>
      <c r="AE92" s="181">
        <f t="shared" si="88"/>
        <v>0</v>
      </c>
      <c r="AF92" s="123" t="e">
        <f t="shared" si="89"/>
        <v>#DIV/0!</v>
      </c>
      <c r="AG92" s="124"/>
      <c r="AH92" s="99"/>
      <c r="AI92" s="99"/>
    </row>
    <row r="93" spans="1:35" ht="30" customHeight="1" x14ac:dyDescent="0.65">
      <c r="A93" s="113" t="s">
        <v>104</v>
      </c>
      <c r="B93" s="114" t="s">
        <v>108</v>
      </c>
      <c r="C93" s="115" t="s">
        <v>160</v>
      </c>
      <c r="D93" s="116" t="s">
        <v>152</v>
      </c>
      <c r="E93" s="117"/>
      <c r="F93" s="118"/>
      <c r="G93" s="119">
        <f t="shared" si="126"/>
        <v>0</v>
      </c>
      <c r="H93" s="117"/>
      <c r="I93" s="118"/>
      <c r="J93" s="138">
        <f t="shared" si="127"/>
        <v>0</v>
      </c>
      <c r="K93" s="205"/>
      <c r="L93" s="118"/>
      <c r="M93" s="138">
        <f t="shared" si="128"/>
        <v>0</v>
      </c>
      <c r="N93" s="117"/>
      <c r="O93" s="118"/>
      <c r="P93" s="138">
        <f t="shared" si="129"/>
        <v>0</v>
      </c>
      <c r="Q93" s="205"/>
      <c r="R93" s="118"/>
      <c r="S93" s="138">
        <f t="shared" si="130"/>
        <v>0</v>
      </c>
      <c r="T93" s="117"/>
      <c r="U93" s="118"/>
      <c r="V93" s="138">
        <f t="shared" si="131"/>
        <v>0</v>
      </c>
      <c r="W93" s="205"/>
      <c r="X93" s="118"/>
      <c r="Y93" s="138">
        <f t="shared" si="132"/>
        <v>0</v>
      </c>
      <c r="Z93" s="117"/>
      <c r="AA93" s="118"/>
      <c r="AB93" s="138">
        <f t="shared" si="133"/>
        <v>0</v>
      </c>
      <c r="AC93" s="120">
        <f t="shared" si="86"/>
        <v>0</v>
      </c>
      <c r="AD93" s="121">
        <f t="shared" si="87"/>
        <v>0</v>
      </c>
      <c r="AE93" s="181">
        <f t="shared" si="88"/>
        <v>0</v>
      </c>
      <c r="AF93" s="123" t="e">
        <f t="shared" si="89"/>
        <v>#DIV/0!</v>
      </c>
      <c r="AG93" s="124"/>
      <c r="AH93" s="99"/>
      <c r="AI93" s="99"/>
    </row>
    <row r="94" spans="1:35" ht="30" customHeight="1" x14ac:dyDescent="0.65">
      <c r="A94" s="125" t="s">
        <v>104</v>
      </c>
      <c r="B94" s="126" t="s">
        <v>109</v>
      </c>
      <c r="C94" s="127" t="s">
        <v>160</v>
      </c>
      <c r="D94" s="128" t="s">
        <v>152</v>
      </c>
      <c r="E94" s="129"/>
      <c r="F94" s="130"/>
      <c r="G94" s="131">
        <f t="shared" si="126"/>
        <v>0</v>
      </c>
      <c r="H94" s="143"/>
      <c r="I94" s="144"/>
      <c r="J94" s="146">
        <f t="shared" si="127"/>
        <v>0</v>
      </c>
      <c r="K94" s="227"/>
      <c r="L94" s="130"/>
      <c r="M94" s="228">
        <f t="shared" si="128"/>
        <v>0</v>
      </c>
      <c r="N94" s="129"/>
      <c r="O94" s="130"/>
      <c r="P94" s="228">
        <f t="shared" si="129"/>
        <v>0</v>
      </c>
      <c r="Q94" s="227"/>
      <c r="R94" s="130"/>
      <c r="S94" s="228">
        <f t="shared" si="130"/>
        <v>0</v>
      </c>
      <c r="T94" s="129"/>
      <c r="U94" s="130"/>
      <c r="V94" s="228">
        <f t="shared" si="131"/>
        <v>0</v>
      </c>
      <c r="W94" s="227"/>
      <c r="X94" s="130"/>
      <c r="Y94" s="228">
        <f t="shared" si="132"/>
        <v>0</v>
      </c>
      <c r="Z94" s="129"/>
      <c r="AA94" s="130"/>
      <c r="AB94" s="228">
        <f t="shared" si="133"/>
        <v>0</v>
      </c>
      <c r="AC94" s="132">
        <f t="shared" si="86"/>
        <v>0</v>
      </c>
      <c r="AD94" s="133">
        <f t="shared" si="87"/>
        <v>0</v>
      </c>
      <c r="AE94" s="183">
        <f t="shared" si="88"/>
        <v>0</v>
      </c>
      <c r="AF94" s="149" t="e">
        <f t="shared" si="89"/>
        <v>#DIV/0!</v>
      </c>
      <c r="AG94" s="150"/>
      <c r="AH94" s="99"/>
      <c r="AI94" s="99"/>
    </row>
    <row r="95" spans="1:35" ht="15" customHeight="1" x14ac:dyDescent="0.65">
      <c r="A95" s="185" t="s">
        <v>163</v>
      </c>
      <c r="B95" s="186"/>
      <c r="C95" s="187"/>
      <c r="D95" s="188"/>
      <c r="E95" s="189">
        <f t="shared" ref="E95:AD95" si="134">E91+E87+E83+E58+E54</f>
        <v>84</v>
      </c>
      <c r="F95" s="190">
        <f t="shared" si="134"/>
        <v>171640</v>
      </c>
      <c r="G95" s="191">
        <f t="shared" si="134"/>
        <v>369888</v>
      </c>
      <c r="H95" s="155">
        <f t="shared" si="134"/>
        <v>36</v>
      </c>
      <c r="I95" s="157">
        <f t="shared" si="134"/>
        <v>1500</v>
      </c>
      <c r="J95" s="208">
        <f t="shared" si="134"/>
        <v>349448</v>
      </c>
      <c r="K95" s="192">
        <f t="shared" si="134"/>
        <v>0</v>
      </c>
      <c r="L95" s="190">
        <f t="shared" si="134"/>
        <v>0</v>
      </c>
      <c r="M95" s="193">
        <f t="shared" si="134"/>
        <v>0</v>
      </c>
      <c r="N95" s="189">
        <f t="shared" si="134"/>
        <v>0</v>
      </c>
      <c r="O95" s="190">
        <f t="shared" si="134"/>
        <v>0</v>
      </c>
      <c r="P95" s="193">
        <f t="shared" si="134"/>
        <v>0</v>
      </c>
      <c r="Q95" s="192">
        <f t="shared" si="134"/>
        <v>0</v>
      </c>
      <c r="R95" s="190">
        <f t="shared" si="134"/>
        <v>0</v>
      </c>
      <c r="S95" s="193">
        <f t="shared" si="134"/>
        <v>0</v>
      </c>
      <c r="T95" s="189">
        <f t="shared" si="134"/>
        <v>0</v>
      </c>
      <c r="U95" s="190">
        <f t="shared" si="134"/>
        <v>0</v>
      </c>
      <c r="V95" s="193">
        <f t="shared" si="134"/>
        <v>0</v>
      </c>
      <c r="W95" s="192">
        <f t="shared" si="134"/>
        <v>0</v>
      </c>
      <c r="X95" s="190">
        <f t="shared" si="134"/>
        <v>0</v>
      </c>
      <c r="Y95" s="193">
        <f t="shared" si="134"/>
        <v>0</v>
      </c>
      <c r="Z95" s="189">
        <f t="shared" si="134"/>
        <v>0</v>
      </c>
      <c r="AA95" s="190">
        <f t="shared" si="134"/>
        <v>0</v>
      </c>
      <c r="AB95" s="193">
        <f t="shared" si="134"/>
        <v>0</v>
      </c>
      <c r="AC95" s="155">
        <f t="shared" si="134"/>
        <v>369888</v>
      </c>
      <c r="AD95" s="160">
        <f t="shared" si="134"/>
        <v>349448</v>
      </c>
      <c r="AE95" s="155">
        <f t="shared" si="88"/>
        <v>20440</v>
      </c>
      <c r="AF95" s="161">
        <f t="shared" si="89"/>
        <v>5.5259970585690807E-2</v>
      </c>
      <c r="AG95" s="162"/>
      <c r="AH95" s="99"/>
      <c r="AI95" s="99"/>
    </row>
    <row r="96" spans="1:35" ht="15.75" customHeight="1" x14ac:dyDescent="0.65">
      <c r="A96" s="211" t="s">
        <v>99</v>
      </c>
      <c r="B96" s="231" t="s">
        <v>25</v>
      </c>
      <c r="C96" s="165" t="s">
        <v>164</v>
      </c>
      <c r="D96" s="199"/>
      <c r="E96" s="89"/>
      <c r="F96" s="90"/>
      <c r="G96" s="90"/>
      <c r="H96" s="89"/>
      <c r="I96" s="90"/>
      <c r="J96" s="94"/>
      <c r="K96" s="90"/>
      <c r="L96" s="90"/>
      <c r="M96" s="94"/>
      <c r="N96" s="89"/>
      <c r="O96" s="90"/>
      <c r="P96" s="94"/>
      <c r="Q96" s="90"/>
      <c r="R96" s="90"/>
      <c r="S96" s="94"/>
      <c r="T96" s="89"/>
      <c r="U96" s="90"/>
      <c r="V96" s="94"/>
      <c r="W96" s="90"/>
      <c r="X96" s="90"/>
      <c r="Y96" s="94"/>
      <c r="Z96" s="89"/>
      <c r="AA96" s="90"/>
      <c r="AB96" s="94"/>
      <c r="AC96" s="232"/>
      <c r="AD96" s="232"/>
      <c r="AE96" s="233">
        <f t="shared" si="88"/>
        <v>0</v>
      </c>
      <c r="AF96" s="234" t="e">
        <f t="shared" si="89"/>
        <v>#DIV/0!</v>
      </c>
      <c r="AG96" s="235"/>
      <c r="AH96" s="99"/>
      <c r="AI96" s="99"/>
    </row>
    <row r="97" spans="1:35" ht="48" customHeight="1" x14ac:dyDescent="0.65">
      <c r="A97" s="100" t="s">
        <v>101</v>
      </c>
      <c r="B97" s="101" t="s">
        <v>165</v>
      </c>
      <c r="C97" s="170" t="s">
        <v>166</v>
      </c>
      <c r="D97" s="179"/>
      <c r="E97" s="200">
        <f t="shared" ref="E97:AB97" si="135">SUM(E98:E99)</f>
        <v>8</v>
      </c>
      <c r="F97" s="201">
        <f t="shared" si="135"/>
        <v>5400</v>
      </c>
      <c r="G97" s="202">
        <f t="shared" si="135"/>
        <v>43200</v>
      </c>
      <c r="H97" s="104">
        <f t="shared" si="135"/>
        <v>8</v>
      </c>
      <c r="I97" s="105">
        <f t="shared" si="135"/>
        <v>5400</v>
      </c>
      <c r="J97" s="137">
        <f t="shared" si="135"/>
        <v>43200</v>
      </c>
      <c r="K97" s="213">
        <f t="shared" si="135"/>
        <v>0</v>
      </c>
      <c r="L97" s="201">
        <f t="shared" si="135"/>
        <v>0</v>
      </c>
      <c r="M97" s="214">
        <f t="shared" si="135"/>
        <v>0</v>
      </c>
      <c r="N97" s="200">
        <f t="shared" si="135"/>
        <v>0</v>
      </c>
      <c r="O97" s="201">
        <f t="shared" si="135"/>
        <v>0</v>
      </c>
      <c r="P97" s="214">
        <f t="shared" si="135"/>
        <v>0</v>
      </c>
      <c r="Q97" s="213">
        <f t="shared" si="135"/>
        <v>0</v>
      </c>
      <c r="R97" s="201">
        <f t="shared" si="135"/>
        <v>0</v>
      </c>
      <c r="S97" s="214">
        <f t="shared" si="135"/>
        <v>0</v>
      </c>
      <c r="T97" s="200">
        <f t="shared" si="135"/>
        <v>0</v>
      </c>
      <c r="U97" s="201">
        <f t="shared" si="135"/>
        <v>0</v>
      </c>
      <c r="V97" s="214">
        <f t="shared" si="135"/>
        <v>0</v>
      </c>
      <c r="W97" s="213">
        <f t="shared" si="135"/>
        <v>0</v>
      </c>
      <c r="X97" s="201">
        <f t="shared" si="135"/>
        <v>0</v>
      </c>
      <c r="Y97" s="214">
        <f t="shared" si="135"/>
        <v>0</v>
      </c>
      <c r="Z97" s="200">
        <f t="shared" si="135"/>
        <v>0</v>
      </c>
      <c r="AA97" s="201">
        <f t="shared" si="135"/>
        <v>0</v>
      </c>
      <c r="AB97" s="214">
        <f t="shared" si="135"/>
        <v>0</v>
      </c>
      <c r="AC97" s="107">
        <f t="shared" ref="AC97:AC100" si="136">G97+M97+S97+Y97</f>
        <v>43200</v>
      </c>
      <c r="AD97" s="108">
        <f t="shared" ref="AD97:AD100" si="137">J97+P97+V97+AB97</f>
        <v>43200</v>
      </c>
      <c r="AE97" s="108">
        <f t="shared" si="88"/>
        <v>0</v>
      </c>
      <c r="AF97" s="147">
        <f t="shared" si="89"/>
        <v>0</v>
      </c>
      <c r="AG97" s="148"/>
      <c r="AH97" s="112"/>
      <c r="AI97" s="112"/>
    </row>
    <row r="98" spans="1:35" ht="51" customHeight="1" thickBot="1" x14ac:dyDescent="0.8">
      <c r="A98" s="113" t="s">
        <v>104</v>
      </c>
      <c r="B98" s="114" t="s">
        <v>105</v>
      </c>
      <c r="C98" s="401" t="s">
        <v>265</v>
      </c>
      <c r="D98" s="415" t="s">
        <v>168</v>
      </c>
      <c r="E98" s="398">
        <v>8</v>
      </c>
      <c r="F98" s="402">
        <v>5400</v>
      </c>
      <c r="G98" s="414">
        <f t="shared" ref="G98:G99" si="138">E98*F98</f>
        <v>43200</v>
      </c>
      <c r="H98" s="398">
        <v>8</v>
      </c>
      <c r="I98" s="402">
        <v>5400</v>
      </c>
      <c r="J98" s="409">
        <f t="shared" ref="J98:J99" si="139">H98*I98</f>
        <v>43200</v>
      </c>
      <c r="K98" s="205"/>
      <c r="L98" s="118"/>
      <c r="M98" s="138">
        <f t="shared" ref="M98:M99" si="140">K98*L98</f>
        <v>0</v>
      </c>
      <c r="N98" s="117"/>
      <c r="O98" s="118"/>
      <c r="P98" s="138">
        <f t="shared" ref="P98:P99" si="141">N98*O98</f>
        <v>0</v>
      </c>
      <c r="Q98" s="205"/>
      <c r="R98" s="118"/>
      <c r="S98" s="138">
        <f t="shared" ref="S98:S99" si="142">Q98*R98</f>
        <v>0</v>
      </c>
      <c r="T98" s="117"/>
      <c r="U98" s="118"/>
      <c r="V98" s="138">
        <f t="shared" ref="V98:V99" si="143">T98*U98</f>
        <v>0</v>
      </c>
      <c r="W98" s="205"/>
      <c r="X98" s="118"/>
      <c r="Y98" s="138">
        <f t="shared" ref="Y98:Y99" si="144">W98*X98</f>
        <v>0</v>
      </c>
      <c r="Z98" s="117"/>
      <c r="AA98" s="118"/>
      <c r="AB98" s="138">
        <f t="shared" ref="AB98:AB99" si="145">Z98*AA98</f>
        <v>0</v>
      </c>
      <c r="AC98" s="120">
        <f t="shared" si="136"/>
        <v>43200</v>
      </c>
      <c r="AD98" s="121">
        <f t="shared" si="137"/>
        <v>43200</v>
      </c>
      <c r="AE98" s="181">
        <f t="shared" si="88"/>
        <v>0</v>
      </c>
      <c r="AF98" s="123">
        <f t="shared" si="89"/>
        <v>0</v>
      </c>
      <c r="AG98" s="124"/>
      <c r="AH98" s="99"/>
      <c r="AI98" s="99"/>
    </row>
    <row r="99" spans="1:35" ht="33.75" hidden="1" customHeight="1" thickBot="1" x14ac:dyDescent="0.8">
      <c r="A99" s="113" t="s">
        <v>104</v>
      </c>
      <c r="B99" s="114" t="s">
        <v>108</v>
      </c>
      <c r="C99" s="115" t="s">
        <v>167</v>
      </c>
      <c r="D99" s="116" t="s">
        <v>168</v>
      </c>
      <c r="E99" s="117"/>
      <c r="F99" s="118"/>
      <c r="G99" s="119">
        <f t="shared" si="138"/>
        <v>0</v>
      </c>
      <c r="H99" s="117"/>
      <c r="I99" s="118"/>
      <c r="J99" s="138">
        <f t="shared" si="139"/>
        <v>0</v>
      </c>
      <c r="K99" s="205"/>
      <c r="L99" s="118"/>
      <c r="M99" s="138">
        <f t="shared" si="140"/>
        <v>0</v>
      </c>
      <c r="N99" s="117"/>
      <c r="O99" s="118"/>
      <c r="P99" s="138">
        <f t="shared" si="141"/>
        <v>0</v>
      </c>
      <c r="Q99" s="205"/>
      <c r="R99" s="118"/>
      <c r="S99" s="138">
        <f t="shared" si="142"/>
        <v>0</v>
      </c>
      <c r="T99" s="117"/>
      <c r="U99" s="118"/>
      <c r="V99" s="138">
        <f t="shared" si="143"/>
        <v>0</v>
      </c>
      <c r="W99" s="205"/>
      <c r="X99" s="118"/>
      <c r="Y99" s="138">
        <f t="shared" si="144"/>
        <v>0</v>
      </c>
      <c r="Z99" s="117"/>
      <c r="AA99" s="118"/>
      <c r="AB99" s="138">
        <f t="shared" si="145"/>
        <v>0</v>
      </c>
      <c r="AC99" s="120">
        <f t="shared" si="136"/>
        <v>0</v>
      </c>
      <c r="AD99" s="121">
        <f t="shared" si="137"/>
        <v>0</v>
      </c>
      <c r="AE99" s="181">
        <f t="shared" si="88"/>
        <v>0</v>
      </c>
      <c r="AF99" s="123" t="e">
        <f t="shared" si="89"/>
        <v>#DIV/0!</v>
      </c>
      <c r="AG99" s="124"/>
      <c r="AH99" s="99"/>
      <c r="AI99" s="99"/>
    </row>
    <row r="100" spans="1:35" ht="15" customHeight="1" thickBot="1" x14ac:dyDescent="0.8">
      <c r="A100" s="185" t="s">
        <v>169</v>
      </c>
      <c r="B100" s="186"/>
      <c r="C100" s="187"/>
      <c r="D100" s="188"/>
      <c r="E100" s="189">
        <f t="shared" ref="E100:AB100" si="146">E97</f>
        <v>8</v>
      </c>
      <c r="F100" s="190">
        <f t="shared" si="146"/>
        <v>5400</v>
      </c>
      <c r="G100" s="191">
        <f t="shared" si="146"/>
        <v>43200</v>
      </c>
      <c r="H100" s="155">
        <f t="shared" si="146"/>
        <v>8</v>
      </c>
      <c r="I100" s="157">
        <f t="shared" si="146"/>
        <v>5400</v>
      </c>
      <c r="J100" s="208">
        <f t="shared" si="146"/>
        <v>43200</v>
      </c>
      <c r="K100" s="192">
        <f t="shared" si="146"/>
        <v>0</v>
      </c>
      <c r="L100" s="190">
        <f t="shared" si="146"/>
        <v>0</v>
      </c>
      <c r="M100" s="193">
        <f t="shared" si="146"/>
        <v>0</v>
      </c>
      <c r="N100" s="189">
        <f t="shared" si="146"/>
        <v>0</v>
      </c>
      <c r="O100" s="190">
        <f t="shared" si="146"/>
        <v>0</v>
      </c>
      <c r="P100" s="193">
        <f t="shared" si="146"/>
        <v>0</v>
      </c>
      <c r="Q100" s="192">
        <f t="shared" si="146"/>
        <v>0</v>
      </c>
      <c r="R100" s="190">
        <f t="shared" si="146"/>
        <v>0</v>
      </c>
      <c r="S100" s="193">
        <f t="shared" si="146"/>
        <v>0</v>
      </c>
      <c r="T100" s="189">
        <f t="shared" si="146"/>
        <v>0</v>
      </c>
      <c r="U100" s="190">
        <f t="shared" si="146"/>
        <v>0</v>
      </c>
      <c r="V100" s="193">
        <f t="shared" si="146"/>
        <v>0</v>
      </c>
      <c r="W100" s="192">
        <f t="shared" si="146"/>
        <v>0</v>
      </c>
      <c r="X100" s="190">
        <f t="shared" si="146"/>
        <v>0</v>
      </c>
      <c r="Y100" s="193">
        <f t="shared" si="146"/>
        <v>0</v>
      </c>
      <c r="Z100" s="189">
        <f t="shared" si="146"/>
        <v>0</v>
      </c>
      <c r="AA100" s="190">
        <f t="shared" si="146"/>
        <v>0</v>
      </c>
      <c r="AB100" s="193">
        <f t="shared" si="146"/>
        <v>0</v>
      </c>
      <c r="AC100" s="189">
        <f t="shared" si="136"/>
        <v>43200</v>
      </c>
      <c r="AD100" s="194">
        <f t="shared" si="137"/>
        <v>43200</v>
      </c>
      <c r="AE100" s="193">
        <f t="shared" si="88"/>
        <v>0</v>
      </c>
      <c r="AF100" s="195">
        <f t="shared" si="89"/>
        <v>0</v>
      </c>
      <c r="AG100" s="196"/>
      <c r="AH100" s="99"/>
      <c r="AI100" s="99"/>
    </row>
    <row r="101" spans="1:35" ht="15.75" customHeight="1" thickBot="1" x14ac:dyDescent="0.8">
      <c r="A101" s="211" t="s">
        <v>99</v>
      </c>
      <c r="B101" s="231" t="s">
        <v>26</v>
      </c>
      <c r="C101" s="165" t="s">
        <v>170</v>
      </c>
      <c r="D101" s="239"/>
      <c r="E101" s="240"/>
      <c r="F101" s="241"/>
      <c r="G101" s="241"/>
      <c r="H101" s="89"/>
      <c r="I101" s="90"/>
      <c r="J101" s="94"/>
      <c r="K101" s="241"/>
      <c r="L101" s="241"/>
      <c r="M101" s="242"/>
      <c r="N101" s="240"/>
      <c r="O101" s="241"/>
      <c r="P101" s="242"/>
      <c r="Q101" s="241"/>
      <c r="R101" s="241"/>
      <c r="S101" s="242"/>
      <c r="T101" s="240"/>
      <c r="U101" s="241"/>
      <c r="V101" s="242"/>
      <c r="W101" s="241"/>
      <c r="X101" s="241"/>
      <c r="Y101" s="242"/>
      <c r="Z101" s="240"/>
      <c r="AA101" s="241"/>
      <c r="AB101" s="241"/>
      <c r="AC101" s="95"/>
      <c r="AD101" s="96"/>
      <c r="AE101" s="96"/>
      <c r="AF101" s="97"/>
      <c r="AG101" s="98"/>
      <c r="AH101" s="99"/>
      <c r="AI101" s="99"/>
    </row>
    <row r="102" spans="1:35" ht="24.75" customHeight="1" x14ac:dyDescent="0.65">
      <c r="A102" s="100" t="s">
        <v>101</v>
      </c>
      <c r="B102" s="101" t="s">
        <v>171</v>
      </c>
      <c r="C102" s="243" t="s">
        <v>172</v>
      </c>
      <c r="D102" s="179"/>
      <c r="E102" s="200">
        <f t="shared" ref="E102:AB102" si="147">SUM(E103:E105)</f>
        <v>302.39999999999998</v>
      </c>
      <c r="F102" s="201">
        <f t="shared" si="147"/>
        <v>25</v>
      </c>
      <c r="G102" s="202">
        <f t="shared" si="147"/>
        <v>7559.9999999999991</v>
      </c>
      <c r="H102" s="104">
        <f t="shared" si="147"/>
        <v>250.9</v>
      </c>
      <c r="I102" s="105">
        <f t="shared" si="147"/>
        <v>22.272220000000001</v>
      </c>
      <c r="J102" s="137">
        <f t="shared" si="147"/>
        <v>5588.0999980000006</v>
      </c>
      <c r="K102" s="213">
        <f t="shared" si="147"/>
        <v>0</v>
      </c>
      <c r="L102" s="201">
        <f t="shared" si="147"/>
        <v>0</v>
      </c>
      <c r="M102" s="214">
        <f t="shared" si="147"/>
        <v>0</v>
      </c>
      <c r="N102" s="200">
        <f t="shared" si="147"/>
        <v>0</v>
      </c>
      <c r="O102" s="201">
        <f t="shared" si="147"/>
        <v>0</v>
      </c>
      <c r="P102" s="214">
        <f t="shared" si="147"/>
        <v>0</v>
      </c>
      <c r="Q102" s="213">
        <f t="shared" si="147"/>
        <v>0</v>
      </c>
      <c r="R102" s="201">
        <f t="shared" si="147"/>
        <v>0</v>
      </c>
      <c r="S102" s="214">
        <f t="shared" si="147"/>
        <v>0</v>
      </c>
      <c r="T102" s="200">
        <f t="shared" si="147"/>
        <v>0</v>
      </c>
      <c r="U102" s="201">
        <f t="shared" si="147"/>
        <v>0</v>
      </c>
      <c r="V102" s="214">
        <f t="shared" si="147"/>
        <v>0</v>
      </c>
      <c r="W102" s="213">
        <f t="shared" si="147"/>
        <v>0</v>
      </c>
      <c r="X102" s="201">
        <f t="shared" si="147"/>
        <v>0</v>
      </c>
      <c r="Y102" s="214">
        <f t="shared" si="147"/>
        <v>0</v>
      </c>
      <c r="Z102" s="200">
        <f t="shared" si="147"/>
        <v>0</v>
      </c>
      <c r="AA102" s="201">
        <f t="shared" si="147"/>
        <v>0</v>
      </c>
      <c r="AB102" s="214">
        <f t="shared" si="147"/>
        <v>0</v>
      </c>
      <c r="AC102" s="107">
        <f t="shared" ref="AC102:AC115" si="148">G102+M102+S102+Y102</f>
        <v>7559.9999999999991</v>
      </c>
      <c r="AD102" s="108">
        <f t="shared" ref="AD102:AD115" si="149">J102+P102+V102+AB102</f>
        <v>5588.0999980000006</v>
      </c>
      <c r="AE102" s="108">
        <f t="shared" ref="AE102:AE115" si="150">AC102-AD102</f>
        <v>1971.9000019999985</v>
      </c>
      <c r="AF102" s="110">
        <f t="shared" ref="AF102:AF115" si="151">AE102/AC102</f>
        <v>0.26083333359788341</v>
      </c>
      <c r="AG102" s="111"/>
      <c r="AH102" s="112"/>
      <c r="AI102" s="112"/>
    </row>
    <row r="103" spans="1:35" ht="31.5" customHeight="1" thickBot="1" x14ac:dyDescent="0.8">
      <c r="A103" s="113" t="s">
        <v>104</v>
      </c>
      <c r="B103" s="114" t="s">
        <v>105</v>
      </c>
      <c r="C103" s="401" t="s">
        <v>270</v>
      </c>
      <c r="D103" s="417" t="s">
        <v>271</v>
      </c>
      <c r="E103" s="117">
        <v>302.39999999999998</v>
      </c>
      <c r="F103" s="118">
        <v>25</v>
      </c>
      <c r="G103" s="119">
        <f t="shared" ref="G103:G105" si="152">E103*F103</f>
        <v>7559.9999999999991</v>
      </c>
      <c r="H103" s="117">
        <v>250.9</v>
      </c>
      <c r="I103" s="418">
        <v>22.272220000000001</v>
      </c>
      <c r="J103" s="138">
        <f t="shared" ref="J103:J105" si="153">H103*I103</f>
        <v>5588.0999980000006</v>
      </c>
      <c r="K103" s="205"/>
      <c r="L103" s="118"/>
      <c r="M103" s="138">
        <f t="shared" ref="M103:M105" si="154">K103*L103</f>
        <v>0</v>
      </c>
      <c r="N103" s="117"/>
      <c r="O103" s="118"/>
      <c r="P103" s="138">
        <f t="shared" ref="P103:P105" si="155">N103*O103</f>
        <v>0</v>
      </c>
      <c r="Q103" s="205"/>
      <c r="R103" s="118"/>
      <c r="S103" s="138">
        <f t="shared" ref="S103:S105" si="156">Q103*R103</f>
        <v>0</v>
      </c>
      <c r="T103" s="117"/>
      <c r="U103" s="118"/>
      <c r="V103" s="138">
        <f t="shared" ref="V103:V105" si="157">T103*U103</f>
        <v>0</v>
      </c>
      <c r="W103" s="205"/>
      <c r="X103" s="118"/>
      <c r="Y103" s="138">
        <f t="shared" ref="Y103:Y105" si="158">W103*X103</f>
        <v>0</v>
      </c>
      <c r="Z103" s="117"/>
      <c r="AA103" s="118"/>
      <c r="AB103" s="138">
        <f t="shared" ref="AB103:AB105" si="159">Z103*AA103</f>
        <v>0</v>
      </c>
      <c r="AC103" s="120">
        <f t="shared" si="148"/>
        <v>7559.9999999999991</v>
      </c>
      <c r="AD103" s="121">
        <f t="shared" si="149"/>
        <v>5588.0999980000006</v>
      </c>
      <c r="AE103" s="181">
        <f t="shared" si="150"/>
        <v>1971.9000019999985</v>
      </c>
      <c r="AF103" s="123">
        <f t="shared" si="151"/>
        <v>0.26083333359788341</v>
      </c>
      <c r="AG103" s="124"/>
      <c r="AH103" s="99"/>
      <c r="AI103" s="99"/>
    </row>
    <row r="104" spans="1:35" ht="18.75" hidden="1" customHeight="1" x14ac:dyDescent="0.65">
      <c r="A104" s="113" t="s">
        <v>104</v>
      </c>
      <c r="B104" s="114" t="s">
        <v>108</v>
      </c>
      <c r="C104" s="115" t="s">
        <v>173</v>
      </c>
      <c r="D104" s="116" t="s">
        <v>124</v>
      </c>
      <c r="E104" s="117"/>
      <c r="F104" s="118"/>
      <c r="G104" s="119">
        <f t="shared" si="152"/>
        <v>0</v>
      </c>
      <c r="H104" s="117"/>
      <c r="I104" s="118"/>
      <c r="J104" s="138">
        <f t="shared" si="153"/>
        <v>0</v>
      </c>
      <c r="K104" s="205"/>
      <c r="L104" s="118"/>
      <c r="M104" s="138">
        <f t="shared" si="154"/>
        <v>0</v>
      </c>
      <c r="N104" s="117"/>
      <c r="O104" s="118"/>
      <c r="P104" s="138">
        <f t="shared" si="155"/>
        <v>0</v>
      </c>
      <c r="Q104" s="205"/>
      <c r="R104" s="118"/>
      <c r="S104" s="138">
        <f t="shared" si="156"/>
        <v>0</v>
      </c>
      <c r="T104" s="117"/>
      <c r="U104" s="118"/>
      <c r="V104" s="138">
        <f t="shared" si="157"/>
        <v>0</v>
      </c>
      <c r="W104" s="205"/>
      <c r="X104" s="118"/>
      <c r="Y104" s="138">
        <f t="shared" si="158"/>
        <v>0</v>
      </c>
      <c r="Z104" s="117"/>
      <c r="AA104" s="118"/>
      <c r="AB104" s="138">
        <f t="shared" si="159"/>
        <v>0</v>
      </c>
      <c r="AC104" s="120">
        <f t="shared" si="148"/>
        <v>0</v>
      </c>
      <c r="AD104" s="121">
        <f t="shared" si="149"/>
        <v>0</v>
      </c>
      <c r="AE104" s="181">
        <f t="shared" si="150"/>
        <v>0</v>
      </c>
      <c r="AF104" s="123" t="e">
        <f t="shared" si="151"/>
        <v>#DIV/0!</v>
      </c>
      <c r="AG104" s="124"/>
      <c r="AH104" s="99"/>
      <c r="AI104" s="99"/>
    </row>
    <row r="105" spans="1:35" ht="21.75" hidden="1" customHeight="1" x14ac:dyDescent="0.65">
      <c r="A105" s="125" t="s">
        <v>104</v>
      </c>
      <c r="B105" s="126" t="s">
        <v>109</v>
      </c>
      <c r="C105" s="127" t="s">
        <v>173</v>
      </c>
      <c r="D105" s="128" t="s">
        <v>124</v>
      </c>
      <c r="E105" s="129"/>
      <c r="F105" s="130"/>
      <c r="G105" s="131">
        <f t="shared" si="152"/>
        <v>0</v>
      </c>
      <c r="H105" s="143"/>
      <c r="I105" s="144"/>
      <c r="J105" s="146">
        <f t="shared" si="153"/>
        <v>0</v>
      </c>
      <c r="K105" s="227"/>
      <c r="L105" s="130"/>
      <c r="M105" s="228">
        <f t="shared" si="154"/>
        <v>0</v>
      </c>
      <c r="N105" s="129"/>
      <c r="O105" s="130"/>
      <c r="P105" s="228">
        <f t="shared" si="155"/>
        <v>0</v>
      </c>
      <c r="Q105" s="227"/>
      <c r="R105" s="130"/>
      <c r="S105" s="228">
        <f t="shared" si="156"/>
        <v>0</v>
      </c>
      <c r="T105" s="129"/>
      <c r="U105" s="130"/>
      <c r="V105" s="228">
        <f t="shared" si="157"/>
        <v>0</v>
      </c>
      <c r="W105" s="227"/>
      <c r="X105" s="130"/>
      <c r="Y105" s="228">
        <f t="shared" si="158"/>
        <v>0</v>
      </c>
      <c r="Z105" s="129"/>
      <c r="AA105" s="130"/>
      <c r="AB105" s="228">
        <f t="shared" si="159"/>
        <v>0</v>
      </c>
      <c r="AC105" s="236">
        <f t="shared" si="148"/>
        <v>0</v>
      </c>
      <c r="AD105" s="237">
        <f t="shared" si="149"/>
        <v>0</v>
      </c>
      <c r="AE105" s="238">
        <f t="shared" si="150"/>
        <v>0</v>
      </c>
      <c r="AF105" s="123" t="e">
        <f t="shared" si="151"/>
        <v>#DIV/0!</v>
      </c>
      <c r="AG105" s="124"/>
      <c r="AH105" s="99"/>
      <c r="AI105" s="99"/>
    </row>
    <row r="106" spans="1:35" ht="24.75" customHeight="1" x14ac:dyDescent="0.65">
      <c r="A106" s="100" t="s">
        <v>101</v>
      </c>
      <c r="B106" s="101" t="s">
        <v>174</v>
      </c>
      <c r="C106" s="244" t="s">
        <v>175</v>
      </c>
      <c r="D106" s="103"/>
      <c r="E106" s="104">
        <f t="shared" ref="E106:AB106" si="160">SUM(E107:E110)</f>
        <v>10</v>
      </c>
      <c r="F106" s="105">
        <f t="shared" si="160"/>
        <v>18622</v>
      </c>
      <c r="G106" s="106">
        <f t="shared" si="160"/>
        <v>40234</v>
      </c>
      <c r="H106" s="104">
        <f t="shared" si="160"/>
        <v>12</v>
      </c>
      <c r="I106" s="105">
        <f t="shared" si="160"/>
        <v>11723</v>
      </c>
      <c r="J106" s="137">
        <f t="shared" si="160"/>
        <v>51604</v>
      </c>
      <c r="K106" s="203">
        <f t="shared" si="160"/>
        <v>0</v>
      </c>
      <c r="L106" s="105">
        <f t="shared" si="160"/>
        <v>0</v>
      </c>
      <c r="M106" s="137">
        <f t="shared" si="160"/>
        <v>0</v>
      </c>
      <c r="N106" s="104">
        <f t="shared" si="160"/>
        <v>0</v>
      </c>
      <c r="O106" s="105">
        <f t="shared" si="160"/>
        <v>0</v>
      </c>
      <c r="P106" s="137">
        <f t="shared" si="160"/>
        <v>0</v>
      </c>
      <c r="Q106" s="203">
        <f t="shared" si="160"/>
        <v>0</v>
      </c>
      <c r="R106" s="105">
        <f t="shared" si="160"/>
        <v>0</v>
      </c>
      <c r="S106" s="137">
        <f t="shared" si="160"/>
        <v>0</v>
      </c>
      <c r="T106" s="104">
        <f t="shared" si="160"/>
        <v>0</v>
      </c>
      <c r="U106" s="105">
        <f t="shared" si="160"/>
        <v>0</v>
      </c>
      <c r="V106" s="137">
        <f t="shared" si="160"/>
        <v>0</v>
      </c>
      <c r="W106" s="203">
        <f t="shared" si="160"/>
        <v>0</v>
      </c>
      <c r="X106" s="105">
        <f t="shared" si="160"/>
        <v>0</v>
      </c>
      <c r="Y106" s="137">
        <f t="shared" si="160"/>
        <v>0</v>
      </c>
      <c r="Z106" s="104">
        <f t="shared" si="160"/>
        <v>0</v>
      </c>
      <c r="AA106" s="105">
        <f t="shared" si="160"/>
        <v>0</v>
      </c>
      <c r="AB106" s="137">
        <f t="shared" si="160"/>
        <v>0</v>
      </c>
      <c r="AC106" s="107">
        <f t="shared" si="148"/>
        <v>40234</v>
      </c>
      <c r="AD106" s="108">
        <f t="shared" si="149"/>
        <v>51604</v>
      </c>
      <c r="AE106" s="108">
        <f t="shared" si="150"/>
        <v>-11370</v>
      </c>
      <c r="AF106" s="147">
        <f t="shared" si="151"/>
        <v>-0.28259680866928466</v>
      </c>
      <c r="AG106" s="148"/>
      <c r="AH106" s="112"/>
      <c r="AI106" s="112"/>
    </row>
    <row r="107" spans="1:35" ht="30" customHeight="1" x14ac:dyDescent="0.65">
      <c r="A107" s="113" t="s">
        <v>104</v>
      </c>
      <c r="B107" s="114" t="s">
        <v>105</v>
      </c>
      <c r="C107" s="401" t="s">
        <v>272</v>
      </c>
      <c r="D107" s="116" t="s">
        <v>124</v>
      </c>
      <c r="E107" s="397">
        <v>2</v>
      </c>
      <c r="F107" s="118">
        <v>5709</v>
      </c>
      <c r="G107" s="119">
        <f t="shared" ref="G107:G110" si="161">E107*F107</f>
        <v>11418</v>
      </c>
      <c r="H107" s="397">
        <v>2</v>
      </c>
      <c r="I107" s="118">
        <v>3639</v>
      </c>
      <c r="J107" s="138">
        <f t="shared" ref="J107:J110" si="162">H107*I107</f>
        <v>7278</v>
      </c>
      <c r="K107" s="205"/>
      <c r="L107" s="118"/>
      <c r="M107" s="138">
        <f t="shared" ref="M107:M110" si="163">K107*L107</f>
        <v>0</v>
      </c>
      <c r="N107" s="117"/>
      <c r="O107" s="118"/>
      <c r="P107" s="138">
        <f t="shared" ref="P107:P110" si="164">N107*O107</f>
        <v>0</v>
      </c>
      <c r="Q107" s="205"/>
      <c r="R107" s="118"/>
      <c r="S107" s="138">
        <f t="shared" ref="S107:S110" si="165">Q107*R107</f>
        <v>0</v>
      </c>
      <c r="T107" s="117"/>
      <c r="U107" s="118"/>
      <c r="V107" s="138">
        <f t="shared" ref="V107:V110" si="166">T107*U107</f>
        <v>0</v>
      </c>
      <c r="W107" s="205"/>
      <c r="X107" s="118"/>
      <c r="Y107" s="138">
        <f t="shared" ref="Y107:Y110" si="167">W107*X107</f>
        <v>0</v>
      </c>
      <c r="Z107" s="117"/>
      <c r="AA107" s="118"/>
      <c r="AB107" s="138">
        <f t="shared" ref="AB107:AB110" si="168">Z107*AA107</f>
        <v>0</v>
      </c>
      <c r="AC107" s="120">
        <f t="shared" si="148"/>
        <v>11418</v>
      </c>
      <c r="AD107" s="121">
        <f t="shared" si="149"/>
        <v>7278</v>
      </c>
      <c r="AE107" s="181">
        <f>AC107-AD107</f>
        <v>4140</v>
      </c>
      <c r="AF107" s="123">
        <f>AE107/AC107</f>
        <v>0.3625853914871256</v>
      </c>
      <c r="AG107" s="124"/>
      <c r="AH107" s="99"/>
      <c r="AI107" s="99"/>
    </row>
    <row r="108" spans="1:35" s="396" customFormat="1" ht="30" customHeight="1" x14ac:dyDescent="0.65">
      <c r="A108" s="113" t="s">
        <v>104</v>
      </c>
      <c r="B108" s="434" t="s">
        <v>108</v>
      </c>
      <c r="C108" s="432" t="s">
        <v>281</v>
      </c>
      <c r="D108" s="116"/>
      <c r="E108" s="397">
        <v>2</v>
      </c>
      <c r="F108" s="118">
        <v>5709</v>
      </c>
      <c r="G108" s="433">
        <f>E108*F108</f>
        <v>11418</v>
      </c>
      <c r="H108" s="397">
        <v>6</v>
      </c>
      <c r="I108" s="118">
        <v>5995</v>
      </c>
      <c r="J108" s="138">
        <f>I108*H108</f>
        <v>35970</v>
      </c>
      <c r="K108" s="205"/>
      <c r="L108" s="118"/>
      <c r="M108" s="138"/>
      <c r="N108" s="117"/>
      <c r="O108" s="118"/>
      <c r="P108" s="138"/>
      <c r="Q108" s="205"/>
      <c r="R108" s="118"/>
      <c r="S108" s="138"/>
      <c r="T108" s="117"/>
      <c r="U108" s="118"/>
      <c r="V108" s="138"/>
      <c r="W108" s="205"/>
      <c r="X108" s="118"/>
      <c r="Y108" s="138"/>
      <c r="Z108" s="117"/>
      <c r="AA108" s="118"/>
      <c r="AB108" s="138"/>
      <c r="AC108" s="120">
        <f t="shared" ref="AC108" si="169">G108+M108+S108+Y108</f>
        <v>11418</v>
      </c>
      <c r="AD108" s="121">
        <f t="shared" ref="AD108" si="170">J108+P108+V108+AB108</f>
        <v>35970</v>
      </c>
      <c r="AE108" s="181">
        <f>AC108-AD108</f>
        <v>-24552</v>
      </c>
      <c r="AF108" s="123">
        <f>AE108/AC108</f>
        <v>-2.1502890173410405</v>
      </c>
      <c r="AG108" s="124"/>
      <c r="AH108" s="99"/>
      <c r="AI108" s="99"/>
    </row>
    <row r="109" spans="1:35" ht="27" customHeight="1" x14ac:dyDescent="0.65">
      <c r="A109" s="113" t="s">
        <v>104</v>
      </c>
      <c r="B109" s="434" t="s">
        <v>109</v>
      </c>
      <c r="C109" s="401" t="s">
        <v>274</v>
      </c>
      <c r="D109" s="116" t="s">
        <v>124</v>
      </c>
      <c r="E109" s="397">
        <v>4</v>
      </c>
      <c r="F109" s="118">
        <v>1495</v>
      </c>
      <c r="G109" s="119">
        <f t="shared" si="161"/>
        <v>5980</v>
      </c>
      <c r="H109" s="397">
        <v>0</v>
      </c>
      <c r="I109" s="118">
        <v>0</v>
      </c>
      <c r="J109" s="138">
        <f t="shared" si="162"/>
        <v>0</v>
      </c>
      <c r="K109" s="205"/>
      <c r="L109" s="118"/>
      <c r="M109" s="138">
        <f t="shared" si="163"/>
        <v>0</v>
      </c>
      <c r="N109" s="117"/>
      <c r="O109" s="118"/>
      <c r="P109" s="138">
        <f t="shared" si="164"/>
        <v>0</v>
      </c>
      <c r="Q109" s="205"/>
      <c r="R109" s="118"/>
      <c r="S109" s="138">
        <f t="shared" si="165"/>
        <v>0</v>
      </c>
      <c r="T109" s="117"/>
      <c r="U109" s="118"/>
      <c r="V109" s="138">
        <f t="shared" si="166"/>
        <v>0</v>
      </c>
      <c r="W109" s="205"/>
      <c r="X109" s="118"/>
      <c r="Y109" s="138">
        <f t="shared" si="167"/>
        <v>0</v>
      </c>
      <c r="Z109" s="117"/>
      <c r="AA109" s="118"/>
      <c r="AB109" s="138">
        <f t="shared" si="168"/>
        <v>0</v>
      </c>
      <c r="AC109" s="120">
        <f t="shared" si="148"/>
        <v>5980</v>
      </c>
      <c r="AD109" s="121">
        <f t="shared" si="149"/>
        <v>0</v>
      </c>
      <c r="AE109" s="181">
        <f>AC109-AD109</f>
        <v>5980</v>
      </c>
      <c r="AF109" s="123">
        <f>AE109/AC109</f>
        <v>1</v>
      </c>
      <c r="AG109" s="124"/>
      <c r="AH109" s="99"/>
      <c r="AI109" s="99"/>
    </row>
    <row r="110" spans="1:35" ht="31.5" customHeight="1" thickBot="1" x14ac:dyDescent="0.8">
      <c r="A110" s="125" t="s">
        <v>104</v>
      </c>
      <c r="B110" s="435" t="s">
        <v>185</v>
      </c>
      <c r="C110" s="407" t="s">
        <v>273</v>
      </c>
      <c r="D110" s="128" t="s">
        <v>124</v>
      </c>
      <c r="E110" s="419">
        <v>2</v>
      </c>
      <c r="F110" s="130">
        <v>5709</v>
      </c>
      <c r="G110" s="131">
        <f t="shared" si="161"/>
        <v>11418</v>
      </c>
      <c r="H110" s="420">
        <v>4</v>
      </c>
      <c r="I110" s="144">
        <v>2089</v>
      </c>
      <c r="J110" s="146">
        <f t="shared" si="162"/>
        <v>8356</v>
      </c>
      <c r="K110" s="227"/>
      <c r="L110" s="130"/>
      <c r="M110" s="228">
        <f t="shared" si="163"/>
        <v>0</v>
      </c>
      <c r="N110" s="129"/>
      <c r="O110" s="130"/>
      <c r="P110" s="228">
        <f t="shared" si="164"/>
        <v>0</v>
      </c>
      <c r="Q110" s="227"/>
      <c r="R110" s="130"/>
      <c r="S110" s="228">
        <f t="shared" si="165"/>
        <v>0</v>
      </c>
      <c r="T110" s="129"/>
      <c r="U110" s="130"/>
      <c r="V110" s="228">
        <f t="shared" si="166"/>
        <v>0</v>
      </c>
      <c r="W110" s="227"/>
      <c r="X110" s="130"/>
      <c r="Y110" s="228">
        <f t="shared" si="167"/>
        <v>0</v>
      </c>
      <c r="Z110" s="129"/>
      <c r="AA110" s="130"/>
      <c r="AB110" s="228">
        <f t="shared" si="168"/>
        <v>0</v>
      </c>
      <c r="AC110" s="236">
        <f t="shared" si="148"/>
        <v>11418</v>
      </c>
      <c r="AD110" s="237">
        <f t="shared" si="149"/>
        <v>8356</v>
      </c>
      <c r="AE110" s="238">
        <f t="shared" si="150"/>
        <v>3062</v>
      </c>
      <c r="AF110" s="123">
        <f t="shared" si="151"/>
        <v>0.26817306008057451</v>
      </c>
      <c r="AG110" s="124"/>
      <c r="AH110" s="99"/>
      <c r="AI110" s="99"/>
    </row>
    <row r="111" spans="1:35" ht="24.75" customHeight="1" thickBot="1" x14ac:dyDescent="0.8">
      <c r="A111" s="100" t="s">
        <v>101</v>
      </c>
      <c r="B111" s="101" t="s">
        <v>176</v>
      </c>
      <c r="C111" s="244" t="s">
        <v>177</v>
      </c>
      <c r="D111" s="103"/>
      <c r="E111" s="104">
        <f t="shared" ref="E111:AB111" si="171">SUM(E112:E114)</f>
        <v>0</v>
      </c>
      <c r="F111" s="105">
        <f t="shared" si="171"/>
        <v>0</v>
      </c>
      <c r="G111" s="106">
        <f t="shared" si="171"/>
        <v>0</v>
      </c>
      <c r="H111" s="104">
        <f t="shared" si="171"/>
        <v>0</v>
      </c>
      <c r="I111" s="105">
        <f t="shared" si="171"/>
        <v>0</v>
      </c>
      <c r="J111" s="137">
        <f t="shared" si="171"/>
        <v>0</v>
      </c>
      <c r="K111" s="203">
        <f t="shared" si="171"/>
        <v>0</v>
      </c>
      <c r="L111" s="105">
        <f t="shared" si="171"/>
        <v>0</v>
      </c>
      <c r="M111" s="137">
        <f t="shared" si="171"/>
        <v>0</v>
      </c>
      <c r="N111" s="104">
        <f t="shared" si="171"/>
        <v>0</v>
      </c>
      <c r="O111" s="105">
        <f t="shared" si="171"/>
        <v>0</v>
      </c>
      <c r="P111" s="137">
        <f t="shared" si="171"/>
        <v>0</v>
      </c>
      <c r="Q111" s="203">
        <f t="shared" si="171"/>
        <v>0</v>
      </c>
      <c r="R111" s="105">
        <f t="shared" si="171"/>
        <v>0</v>
      </c>
      <c r="S111" s="137">
        <f t="shared" si="171"/>
        <v>0</v>
      </c>
      <c r="T111" s="104">
        <f t="shared" si="171"/>
        <v>0</v>
      </c>
      <c r="U111" s="105">
        <f t="shared" si="171"/>
        <v>0</v>
      </c>
      <c r="V111" s="137">
        <f t="shared" si="171"/>
        <v>0</v>
      </c>
      <c r="W111" s="203">
        <f t="shared" si="171"/>
        <v>0</v>
      </c>
      <c r="X111" s="105">
        <f t="shared" si="171"/>
        <v>0</v>
      </c>
      <c r="Y111" s="137">
        <f t="shared" si="171"/>
        <v>0</v>
      </c>
      <c r="Z111" s="104">
        <f t="shared" si="171"/>
        <v>0</v>
      </c>
      <c r="AA111" s="105">
        <f t="shared" si="171"/>
        <v>0</v>
      </c>
      <c r="AB111" s="137">
        <f t="shared" si="171"/>
        <v>0</v>
      </c>
      <c r="AC111" s="107">
        <f t="shared" si="148"/>
        <v>0</v>
      </c>
      <c r="AD111" s="108">
        <f t="shared" si="149"/>
        <v>0</v>
      </c>
      <c r="AE111" s="108">
        <f t="shared" si="150"/>
        <v>0</v>
      </c>
      <c r="AF111" s="147" t="e">
        <f t="shared" si="151"/>
        <v>#DIV/0!</v>
      </c>
      <c r="AG111" s="148"/>
      <c r="AH111" s="112"/>
      <c r="AI111" s="112"/>
    </row>
    <row r="112" spans="1:35" ht="24" hidden="1" customHeight="1" x14ac:dyDescent="0.65">
      <c r="A112" s="113" t="s">
        <v>104</v>
      </c>
      <c r="B112" s="114" t="s">
        <v>105</v>
      </c>
      <c r="C112" s="115" t="s">
        <v>173</v>
      </c>
      <c r="D112" s="116" t="s">
        <v>124</v>
      </c>
      <c r="E112" s="117"/>
      <c r="F112" s="118"/>
      <c r="G112" s="119">
        <f t="shared" ref="G112:G114" si="172">E112*F112</f>
        <v>0</v>
      </c>
      <c r="H112" s="117"/>
      <c r="I112" s="118"/>
      <c r="J112" s="138">
        <f t="shared" ref="J112:J114" si="173">H112*I112</f>
        <v>0</v>
      </c>
      <c r="K112" s="205"/>
      <c r="L112" s="118"/>
      <c r="M112" s="138">
        <f t="shared" ref="M112:M114" si="174">K112*L112</f>
        <v>0</v>
      </c>
      <c r="N112" s="117"/>
      <c r="O112" s="118"/>
      <c r="P112" s="138">
        <f t="shared" ref="P112:P114" si="175">N112*O112</f>
        <v>0</v>
      </c>
      <c r="Q112" s="205"/>
      <c r="R112" s="118"/>
      <c r="S112" s="138">
        <f t="shared" ref="S112:S114" si="176">Q112*R112</f>
        <v>0</v>
      </c>
      <c r="T112" s="117"/>
      <c r="U112" s="118"/>
      <c r="V112" s="138">
        <f t="shared" ref="V112:V114" si="177">T112*U112</f>
        <v>0</v>
      </c>
      <c r="W112" s="205"/>
      <c r="X112" s="118"/>
      <c r="Y112" s="138">
        <f t="shared" ref="Y112:Y114" si="178">W112*X112</f>
        <v>0</v>
      </c>
      <c r="Z112" s="117"/>
      <c r="AA112" s="118"/>
      <c r="AB112" s="138">
        <f t="shared" ref="AB112:AB114" si="179">Z112*AA112</f>
        <v>0</v>
      </c>
      <c r="AC112" s="120">
        <f t="shared" si="148"/>
        <v>0</v>
      </c>
      <c r="AD112" s="121">
        <f t="shared" si="149"/>
        <v>0</v>
      </c>
      <c r="AE112" s="181">
        <f t="shared" si="150"/>
        <v>0</v>
      </c>
      <c r="AF112" s="123" t="e">
        <f t="shared" si="151"/>
        <v>#DIV/0!</v>
      </c>
      <c r="AG112" s="124"/>
      <c r="AH112" s="99"/>
      <c r="AI112" s="99"/>
    </row>
    <row r="113" spans="1:35" ht="18.75" hidden="1" customHeight="1" x14ac:dyDescent="0.65">
      <c r="A113" s="113" t="s">
        <v>104</v>
      </c>
      <c r="B113" s="114" t="s">
        <v>108</v>
      </c>
      <c r="C113" s="115" t="s">
        <v>173</v>
      </c>
      <c r="D113" s="116" t="s">
        <v>124</v>
      </c>
      <c r="E113" s="117"/>
      <c r="F113" s="118"/>
      <c r="G113" s="119">
        <f t="shared" si="172"/>
        <v>0</v>
      </c>
      <c r="H113" s="117"/>
      <c r="I113" s="118"/>
      <c r="J113" s="138">
        <f t="shared" si="173"/>
        <v>0</v>
      </c>
      <c r="K113" s="205"/>
      <c r="L113" s="118"/>
      <c r="M113" s="138">
        <f t="shared" si="174"/>
        <v>0</v>
      </c>
      <c r="N113" s="117"/>
      <c r="O113" s="118"/>
      <c r="P113" s="138">
        <f t="shared" si="175"/>
        <v>0</v>
      </c>
      <c r="Q113" s="205"/>
      <c r="R113" s="118"/>
      <c r="S113" s="138">
        <f t="shared" si="176"/>
        <v>0</v>
      </c>
      <c r="T113" s="117"/>
      <c r="U113" s="118"/>
      <c r="V113" s="138">
        <f t="shared" si="177"/>
        <v>0</v>
      </c>
      <c r="W113" s="205"/>
      <c r="X113" s="118"/>
      <c r="Y113" s="138">
        <f t="shared" si="178"/>
        <v>0</v>
      </c>
      <c r="Z113" s="117"/>
      <c r="AA113" s="118"/>
      <c r="AB113" s="138">
        <f t="shared" si="179"/>
        <v>0</v>
      </c>
      <c r="AC113" s="120">
        <f t="shared" si="148"/>
        <v>0</v>
      </c>
      <c r="AD113" s="121">
        <f t="shared" si="149"/>
        <v>0</v>
      </c>
      <c r="AE113" s="181">
        <f t="shared" si="150"/>
        <v>0</v>
      </c>
      <c r="AF113" s="123" t="e">
        <f t="shared" si="151"/>
        <v>#DIV/0!</v>
      </c>
      <c r="AG113" s="124"/>
      <c r="AH113" s="99"/>
      <c r="AI113" s="99"/>
    </row>
    <row r="114" spans="1:35" ht="21.75" hidden="1" customHeight="1" x14ac:dyDescent="0.65">
      <c r="A114" s="139" t="s">
        <v>104</v>
      </c>
      <c r="B114" s="140" t="s">
        <v>109</v>
      </c>
      <c r="C114" s="141" t="s">
        <v>173</v>
      </c>
      <c r="D114" s="142" t="s">
        <v>124</v>
      </c>
      <c r="E114" s="143"/>
      <c r="F114" s="144"/>
      <c r="G114" s="145">
        <f t="shared" si="172"/>
        <v>0</v>
      </c>
      <c r="H114" s="143"/>
      <c r="I114" s="144"/>
      <c r="J114" s="146">
        <f t="shared" si="173"/>
        <v>0</v>
      </c>
      <c r="K114" s="207"/>
      <c r="L114" s="144"/>
      <c r="M114" s="146">
        <f t="shared" si="174"/>
        <v>0</v>
      </c>
      <c r="N114" s="143"/>
      <c r="O114" s="144"/>
      <c r="P114" s="146">
        <f t="shared" si="175"/>
        <v>0</v>
      </c>
      <c r="Q114" s="207"/>
      <c r="R114" s="144"/>
      <c r="S114" s="146">
        <f t="shared" si="176"/>
        <v>0</v>
      </c>
      <c r="T114" s="143"/>
      <c r="U114" s="144"/>
      <c r="V114" s="146">
        <f t="shared" si="177"/>
        <v>0</v>
      </c>
      <c r="W114" s="207"/>
      <c r="X114" s="144"/>
      <c r="Y114" s="146">
        <f t="shared" si="178"/>
        <v>0</v>
      </c>
      <c r="Z114" s="143"/>
      <c r="AA114" s="144"/>
      <c r="AB114" s="146">
        <f t="shared" si="179"/>
        <v>0</v>
      </c>
      <c r="AC114" s="132">
        <f t="shared" si="148"/>
        <v>0</v>
      </c>
      <c r="AD114" s="133">
        <f t="shared" si="149"/>
        <v>0</v>
      </c>
      <c r="AE114" s="183">
        <f t="shared" si="150"/>
        <v>0</v>
      </c>
      <c r="AF114" s="149" t="e">
        <f t="shared" si="151"/>
        <v>#DIV/0!</v>
      </c>
      <c r="AG114" s="150"/>
      <c r="AH114" s="99"/>
      <c r="AI114" s="99"/>
    </row>
    <row r="115" spans="1:35" ht="15" customHeight="1" thickBot="1" x14ac:dyDescent="0.8">
      <c r="A115" s="185" t="s">
        <v>178</v>
      </c>
      <c r="B115" s="186"/>
      <c r="C115" s="187"/>
      <c r="D115" s="188"/>
      <c r="E115" s="189">
        <f t="shared" ref="E115:AB115" si="180">E111+E106+E102</f>
        <v>312.39999999999998</v>
      </c>
      <c r="F115" s="190">
        <f t="shared" si="180"/>
        <v>18647</v>
      </c>
      <c r="G115" s="191">
        <f t="shared" si="180"/>
        <v>47794</v>
      </c>
      <c r="H115" s="189">
        <f t="shared" si="180"/>
        <v>262.89999999999998</v>
      </c>
      <c r="I115" s="190">
        <f t="shared" si="180"/>
        <v>11745.272220000001</v>
      </c>
      <c r="J115" s="193">
        <f t="shared" si="180"/>
        <v>57192.099997999998</v>
      </c>
      <c r="K115" s="192">
        <f t="shared" si="180"/>
        <v>0</v>
      </c>
      <c r="L115" s="190">
        <f t="shared" si="180"/>
        <v>0</v>
      </c>
      <c r="M115" s="193">
        <f t="shared" si="180"/>
        <v>0</v>
      </c>
      <c r="N115" s="189">
        <f t="shared" si="180"/>
        <v>0</v>
      </c>
      <c r="O115" s="190">
        <f t="shared" si="180"/>
        <v>0</v>
      </c>
      <c r="P115" s="193">
        <f t="shared" si="180"/>
        <v>0</v>
      </c>
      <c r="Q115" s="192">
        <f t="shared" si="180"/>
        <v>0</v>
      </c>
      <c r="R115" s="190">
        <f t="shared" si="180"/>
        <v>0</v>
      </c>
      <c r="S115" s="193">
        <f t="shared" si="180"/>
        <v>0</v>
      </c>
      <c r="T115" s="189">
        <f t="shared" si="180"/>
        <v>0</v>
      </c>
      <c r="U115" s="190">
        <f t="shared" si="180"/>
        <v>0</v>
      </c>
      <c r="V115" s="193">
        <f t="shared" si="180"/>
        <v>0</v>
      </c>
      <c r="W115" s="192">
        <f t="shared" si="180"/>
        <v>0</v>
      </c>
      <c r="X115" s="190">
        <f t="shared" si="180"/>
        <v>0</v>
      </c>
      <c r="Y115" s="193">
        <f t="shared" si="180"/>
        <v>0</v>
      </c>
      <c r="Z115" s="189">
        <f t="shared" si="180"/>
        <v>0</v>
      </c>
      <c r="AA115" s="190">
        <f t="shared" si="180"/>
        <v>0</v>
      </c>
      <c r="AB115" s="193">
        <f t="shared" si="180"/>
        <v>0</v>
      </c>
      <c r="AC115" s="155">
        <f t="shared" si="148"/>
        <v>47794</v>
      </c>
      <c r="AD115" s="160">
        <f t="shared" si="149"/>
        <v>57192.099997999998</v>
      </c>
      <c r="AE115" s="208">
        <f t="shared" si="150"/>
        <v>-9398.0999979999979</v>
      </c>
      <c r="AF115" s="245">
        <f t="shared" si="151"/>
        <v>-0.19663765322006943</v>
      </c>
      <c r="AG115" s="210"/>
      <c r="AH115" s="99"/>
      <c r="AI115" s="99"/>
    </row>
    <row r="116" spans="1:35" ht="15.75" customHeight="1" thickBot="1" x14ac:dyDescent="0.8">
      <c r="A116" s="246" t="s">
        <v>99</v>
      </c>
      <c r="B116" s="247" t="s">
        <v>27</v>
      </c>
      <c r="C116" s="165" t="s">
        <v>179</v>
      </c>
      <c r="D116" s="199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0"/>
      <c r="AC116" s="95"/>
      <c r="AD116" s="96"/>
      <c r="AE116" s="96"/>
      <c r="AF116" s="97"/>
      <c r="AG116" s="98"/>
      <c r="AH116" s="99"/>
      <c r="AI116" s="99"/>
    </row>
    <row r="117" spans="1:35" ht="15.75" customHeight="1" thickBot="1" x14ac:dyDescent="0.8">
      <c r="A117" s="100" t="s">
        <v>101</v>
      </c>
      <c r="B117" s="101" t="s">
        <v>180</v>
      </c>
      <c r="C117" s="243" t="s">
        <v>181</v>
      </c>
      <c r="D117" s="179"/>
      <c r="E117" s="200">
        <f t="shared" ref="E117:AB117" si="181">SUM(E118:E127)</f>
        <v>0</v>
      </c>
      <c r="F117" s="201">
        <f t="shared" si="181"/>
        <v>0</v>
      </c>
      <c r="G117" s="202">
        <f t="shared" si="181"/>
        <v>0</v>
      </c>
      <c r="H117" s="200">
        <f t="shared" si="181"/>
        <v>0</v>
      </c>
      <c r="I117" s="201">
        <f t="shared" si="181"/>
        <v>0</v>
      </c>
      <c r="J117" s="214">
        <f t="shared" si="181"/>
        <v>0</v>
      </c>
      <c r="K117" s="213">
        <f t="shared" si="181"/>
        <v>0</v>
      </c>
      <c r="L117" s="201">
        <f t="shared" si="181"/>
        <v>0</v>
      </c>
      <c r="M117" s="214">
        <f t="shared" si="181"/>
        <v>0</v>
      </c>
      <c r="N117" s="200">
        <f t="shared" si="181"/>
        <v>0</v>
      </c>
      <c r="O117" s="201">
        <f t="shared" si="181"/>
        <v>0</v>
      </c>
      <c r="P117" s="214">
        <f t="shared" si="181"/>
        <v>0</v>
      </c>
      <c r="Q117" s="213">
        <f t="shared" si="181"/>
        <v>0</v>
      </c>
      <c r="R117" s="201">
        <f t="shared" si="181"/>
        <v>0</v>
      </c>
      <c r="S117" s="214">
        <f t="shared" si="181"/>
        <v>0</v>
      </c>
      <c r="T117" s="200">
        <f t="shared" si="181"/>
        <v>0</v>
      </c>
      <c r="U117" s="201">
        <f t="shared" si="181"/>
        <v>0</v>
      </c>
      <c r="V117" s="214">
        <f t="shared" si="181"/>
        <v>0</v>
      </c>
      <c r="W117" s="213">
        <f t="shared" si="181"/>
        <v>0</v>
      </c>
      <c r="X117" s="201">
        <f t="shared" si="181"/>
        <v>0</v>
      </c>
      <c r="Y117" s="214">
        <f t="shared" si="181"/>
        <v>0</v>
      </c>
      <c r="Z117" s="200">
        <f t="shared" si="181"/>
        <v>0</v>
      </c>
      <c r="AA117" s="201">
        <f t="shared" si="181"/>
        <v>0</v>
      </c>
      <c r="AB117" s="214">
        <f t="shared" si="181"/>
        <v>0</v>
      </c>
      <c r="AC117" s="107">
        <f t="shared" ref="AC117:AC128" si="182">G117+M117+S117+Y117</f>
        <v>0</v>
      </c>
      <c r="AD117" s="108">
        <f t="shared" ref="AD117:AD128" si="183">J117+P117+V117+AB117</f>
        <v>0</v>
      </c>
      <c r="AE117" s="108">
        <f t="shared" ref="AE117:AE128" si="184">AC117-AD117</f>
        <v>0</v>
      </c>
      <c r="AF117" s="110" t="e">
        <f t="shared" ref="AF117:AF128" si="185">AE117/AC117</f>
        <v>#DIV/0!</v>
      </c>
      <c r="AG117" s="111"/>
      <c r="AH117" s="112"/>
      <c r="AI117" s="112"/>
    </row>
    <row r="118" spans="1:35" ht="15.75" hidden="1" customHeight="1" x14ac:dyDescent="0.65">
      <c r="A118" s="113" t="s">
        <v>104</v>
      </c>
      <c r="B118" s="114" t="s">
        <v>105</v>
      </c>
      <c r="C118" s="115" t="s">
        <v>182</v>
      </c>
      <c r="D118" s="116" t="s">
        <v>124</v>
      </c>
      <c r="E118" s="117"/>
      <c r="F118" s="118"/>
      <c r="G118" s="119">
        <f t="shared" ref="G118:G127" si="186">E118*F118</f>
        <v>0</v>
      </c>
      <c r="H118" s="117"/>
      <c r="I118" s="118"/>
      <c r="J118" s="138">
        <f t="shared" ref="J118:J127" si="187">H118*I118</f>
        <v>0</v>
      </c>
      <c r="K118" s="205"/>
      <c r="L118" s="118"/>
      <c r="M118" s="138">
        <f t="shared" ref="M118:M127" si="188">K118*L118</f>
        <v>0</v>
      </c>
      <c r="N118" s="117"/>
      <c r="O118" s="118"/>
      <c r="P118" s="138">
        <f t="shared" ref="P118:P127" si="189">N118*O118</f>
        <v>0</v>
      </c>
      <c r="Q118" s="205"/>
      <c r="R118" s="118"/>
      <c r="S118" s="138">
        <f t="shared" ref="S118:S127" si="190">Q118*R118</f>
        <v>0</v>
      </c>
      <c r="T118" s="117"/>
      <c r="U118" s="118"/>
      <c r="V118" s="138">
        <f t="shared" ref="V118:V127" si="191">T118*U118</f>
        <v>0</v>
      </c>
      <c r="W118" s="205"/>
      <c r="X118" s="118"/>
      <c r="Y118" s="138">
        <f t="shared" ref="Y118:Y127" si="192">W118*X118</f>
        <v>0</v>
      </c>
      <c r="Z118" s="117"/>
      <c r="AA118" s="118"/>
      <c r="AB118" s="138">
        <f t="shared" ref="AB118:AB127" si="193">Z118*AA118</f>
        <v>0</v>
      </c>
      <c r="AC118" s="120">
        <f t="shared" si="182"/>
        <v>0</v>
      </c>
      <c r="AD118" s="121">
        <f t="shared" si="183"/>
        <v>0</v>
      </c>
      <c r="AE118" s="181">
        <f t="shared" si="184"/>
        <v>0</v>
      </c>
      <c r="AF118" s="123" t="e">
        <f t="shared" si="185"/>
        <v>#DIV/0!</v>
      </c>
      <c r="AG118" s="124"/>
      <c r="AH118" s="99"/>
      <c r="AI118" s="99"/>
    </row>
    <row r="119" spans="1:35" ht="15.75" hidden="1" customHeight="1" x14ac:dyDescent="0.65">
      <c r="A119" s="113" t="s">
        <v>104</v>
      </c>
      <c r="B119" s="114" t="s">
        <v>108</v>
      </c>
      <c r="C119" s="115" t="s">
        <v>183</v>
      </c>
      <c r="D119" s="116" t="s">
        <v>124</v>
      </c>
      <c r="E119" s="117"/>
      <c r="F119" s="118"/>
      <c r="G119" s="119">
        <f t="shared" si="186"/>
        <v>0</v>
      </c>
      <c r="H119" s="117"/>
      <c r="I119" s="118"/>
      <c r="J119" s="138">
        <f t="shared" si="187"/>
        <v>0</v>
      </c>
      <c r="K119" s="205"/>
      <c r="L119" s="118"/>
      <c r="M119" s="138">
        <f t="shared" si="188"/>
        <v>0</v>
      </c>
      <c r="N119" s="117"/>
      <c r="O119" s="118"/>
      <c r="P119" s="138">
        <f t="shared" si="189"/>
        <v>0</v>
      </c>
      <c r="Q119" s="205"/>
      <c r="R119" s="118"/>
      <c r="S119" s="138">
        <f t="shared" si="190"/>
        <v>0</v>
      </c>
      <c r="T119" s="117"/>
      <c r="U119" s="118"/>
      <c r="V119" s="138">
        <f t="shared" si="191"/>
        <v>0</v>
      </c>
      <c r="W119" s="205"/>
      <c r="X119" s="118"/>
      <c r="Y119" s="138">
        <f t="shared" si="192"/>
        <v>0</v>
      </c>
      <c r="Z119" s="117"/>
      <c r="AA119" s="118"/>
      <c r="AB119" s="138">
        <f t="shared" si="193"/>
        <v>0</v>
      </c>
      <c r="AC119" s="120">
        <f t="shared" si="182"/>
        <v>0</v>
      </c>
      <c r="AD119" s="121">
        <f t="shared" si="183"/>
        <v>0</v>
      </c>
      <c r="AE119" s="181">
        <f t="shared" si="184"/>
        <v>0</v>
      </c>
      <c r="AF119" s="123" t="e">
        <f t="shared" si="185"/>
        <v>#DIV/0!</v>
      </c>
      <c r="AG119" s="124"/>
      <c r="AH119" s="99"/>
      <c r="AI119" s="99"/>
    </row>
    <row r="120" spans="1:35" ht="15.75" hidden="1" customHeight="1" x14ac:dyDescent="0.65">
      <c r="A120" s="113" t="s">
        <v>104</v>
      </c>
      <c r="B120" s="114" t="s">
        <v>109</v>
      </c>
      <c r="C120" s="115" t="s">
        <v>184</v>
      </c>
      <c r="D120" s="116" t="s">
        <v>124</v>
      </c>
      <c r="E120" s="117"/>
      <c r="F120" s="118"/>
      <c r="G120" s="119">
        <f t="shared" si="186"/>
        <v>0</v>
      </c>
      <c r="H120" s="117"/>
      <c r="I120" s="118"/>
      <c r="J120" s="138">
        <f t="shared" si="187"/>
        <v>0</v>
      </c>
      <c r="K120" s="205"/>
      <c r="L120" s="118"/>
      <c r="M120" s="138">
        <f t="shared" si="188"/>
        <v>0</v>
      </c>
      <c r="N120" s="117"/>
      <c r="O120" s="118"/>
      <c r="P120" s="138">
        <f t="shared" si="189"/>
        <v>0</v>
      </c>
      <c r="Q120" s="205"/>
      <c r="R120" s="118"/>
      <c r="S120" s="138">
        <f t="shared" si="190"/>
        <v>0</v>
      </c>
      <c r="T120" s="117"/>
      <c r="U120" s="118"/>
      <c r="V120" s="138">
        <f t="shared" si="191"/>
        <v>0</v>
      </c>
      <c r="W120" s="205"/>
      <c r="X120" s="118"/>
      <c r="Y120" s="138">
        <f t="shared" si="192"/>
        <v>0</v>
      </c>
      <c r="Z120" s="117"/>
      <c r="AA120" s="118"/>
      <c r="AB120" s="138">
        <f t="shared" si="193"/>
        <v>0</v>
      </c>
      <c r="AC120" s="120">
        <f t="shared" si="182"/>
        <v>0</v>
      </c>
      <c r="AD120" s="121">
        <f t="shared" si="183"/>
        <v>0</v>
      </c>
      <c r="AE120" s="181">
        <f t="shared" si="184"/>
        <v>0</v>
      </c>
      <c r="AF120" s="123" t="e">
        <f t="shared" si="185"/>
        <v>#DIV/0!</v>
      </c>
      <c r="AG120" s="124"/>
      <c r="AH120" s="99"/>
      <c r="AI120" s="99"/>
    </row>
    <row r="121" spans="1:35" ht="15.75" hidden="1" customHeight="1" x14ac:dyDescent="0.65">
      <c r="A121" s="113" t="s">
        <v>104</v>
      </c>
      <c r="B121" s="114" t="s">
        <v>185</v>
      </c>
      <c r="C121" s="115" t="s">
        <v>186</v>
      </c>
      <c r="D121" s="116" t="s">
        <v>124</v>
      </c>
      <c r="E121" s="117"/>
      <c r="F121" s="118"/>
      <c r="G121" s="119">
        <f t="shared" si="186"/>
        <v>0</v>
      </c>
      <c r="H121" s="117"/>
      <c r="I121" s="118"/>
      <c r="J121" s="138">
        <f t="shared" si="187"/>
        <v>0</v>
      </c>
      <c r="K121" s="205"/>
      <c r="L121" s="118"/>
      <c r="M121" s="138">
        <f t="shared" si="188"/>
        <v>0</v>
      </c>
      <c r="N121" s="117"/>
      <c r="O121" s="118"/>
      <c r="P121" s="138">
        <f t="shared" si="189"/>
        <v>0</v>
      </c>
      <c r="Q121" s="205"/>
      <c r="R121" s="118"/>
      <c r="S121" s="138">
        <f t="shared" si="190"/>
        <v>0</v>
      </c>
      <c r="T121" s="117"/>
      <c r="U121" s="118"/>
      <c r="V121" s="138">
        <f t="shared" si="191"/>
        <v>0</v>
      </c>
      <c r="W121" s="205"/>
      <c r="X121" s="118"/>
      <c r="Y121" s="138">
        <f t="shared" si="192"/>
        <v>0</v>
      </c>
      <c r="Z121" s="117"/>
      <c r="AA121" s="118"/>
      <c r="AB121" s="138">
        <f t="shared" si="193"/>
        <v>0</v>
      </c>
      <c r="AC121" s="120">
        <f t="shared" si="182"/>
        <v>0</v>
      </c>
      <c r="AD121" s="121">
        <f t="shared" si="183"/>
        <v>0</v>
      </c>
      <c r="AE121" s="181">
        <f t="shared" si="184"/>
        <v>0</v>
      </c>
      <c r="AF121" s="123" t="e">
        <f t="shared" si="185"/>
        <v>#DIV/0!</v>
      </c>
      <c r="AG121" s="124"/>
      <c r="AH121" s="99"/>
      <c r="AI121" s="99"/>
    </row>
    <row r="122" spans="1:35" ht="15.75" hidden="1" customHeight="1" x14ac:dyDescent="0.65">
      <c r="A122" s="113" t="s">
        <v>104</v>
      </c>
      <c r="B122" s="248" t="s">
        <v>187</v>
      </c>
      <c r="C122" s="115" t="s">
        <v>188</v>
      </c>
      <c r="D122" s="116" t="s">
        <v>124</v>
      </c>
      <c r="E122" s="117"/>
      <c r="F122" s="118"/>
      <c r="G122" s="119">
        <f t="shared" si="186"/>
        <v>0</v>
      </c>
      <c r="H122" s="117"/>
      <c r="I122" s="118"/>
      <c r="J122" s="138">
        <f t="shared" si="187"/>
        <v>0</v>
      </c>
      <c r="K122" s="205"/>
      <c r="L122" s="118"/>
      <c r="M122" s="138">
        <f t="shared" si="188"/>
        <v>0</v>
      </c>
      <c r="N122" s="117"/>
      <c r="O122" s="118"/>
      <c r="P122" s="138">
        <f t="shared" si="189"/>
        <v>0</v>
      </c>
      <c r="Q122" s="205"/>
      <c r="R122" s="118"/>
      <c r="S122" s="138">
        <f t="shared" si="190"/>
        <v>0</v>
      </c>
      <c r="T122" s="117"/>
      <c r="U122" s="118"/>
      <c r="V122" s="138">
        <f t="shared" si="191"/>
        <v>0</v>
      </c>
      <c r="W122" s="205"/>
      <c r="X122" s="118"/>
      <c r="Y122" s="138">
        <f t="shared" si="192"/>
        <v>0</v>
      </c>
      <c r="Z122" s="117"/>
      <c r="AA122" s="118"/>
      <c r="AB122" s="138">
        <f t="shared" si="193"/>
        <v>0</v>
      </c>
      <c r="AC122" s="120">
        <f t="shared" si="182"/>
        <v>0</v>
      </c>
      <c r="AD122" s="121">
        <f t="shared" si="183"/>
        <v>0</v>
      </c>
      <c r="AE122" s="181">
        <f t="shared" si="184"/>
        <v>0</v>
      </c>
      <c r="AF122" s="123" t="e">
        <f t="shared" si="185"/>
        <v>#DIV/0!</v>
      </c>
      <c r="AG122" s="124"/>
      <c r="AH122" s="99"/>
      <c r="AI122" s="99"/>
    </row>
    <row r="123" spans="1:35" ht="15.75" hidden="1" customHeight="1" x14ac:dyDescent="0.65">
      <c r="A123" s="113" t="s">
        <v>104</v>
      </c>
      <c r="B123" s="114" t="s">
        <v>189</v>
      </c>
      <c r="C123" s="115" t="s">
        <v>190</v>
      </c>
      <c r="D123" s="116" t="s">
        <v>124</v>
      </c>
      <c r="E123" s="117"/>
      <c r="F123" s="118"/>
      <c r="G123" s="119">
        <f t="shared" si="186"/>
        <v>0</v>
      </c>
      <c r="H123" s="117"/>
      <c r="I123" s="118"/>
      <c r="J123" s="138">
        <f t="shared" si="187"/>
        <v>0</v>
      </c>
      <c r="K123" s="205"/>
      <c r="L123" s="118"/>
      <c r="M123" s="138">
        <f t="shared" si="188"/>
        <v>0</v>
      </c>
      <c r="N123" s="117"/>
      <c r="O123" s="118"/>
      <c r="P123" s="138">
        <f t="shared" si="189"/>
        <v>0</v>
      </c>
      <c r="Q123" s="205"/>
      <c r="R123" s="118"/>
      <c r="S123" s="138">
        <f t="shared" si="190"/>
        <v>0</v>
      </c>
      <c r="T123" s="117"/>
      <c r="U123" s="118"/>
      <c r="V123" s="138">
        <f t="shared" si="191"/>
        <v>0</v>
      </c>
      <c r="W123" s="205"/>
      <c r="X123" s="118"/>
      <c r="Y123" s="138">
        <f t="shared" si="192"/>
        <v>0</v>
      </c>
      <c r="Z123" s="117"/>
      <c r="AA123" s="118"/>
      <c r="AB123" s="138">
        <f t="shared" si="193"/>
        <v>0</v>
      </c>
      <c r="AC123" s="120">
        <f t="shared" si="182"/>
        <v>0</v>
      </c>
      <c r="AD123" s="121">
        <f t="shared" si="183"/>
        <v>0</v>
      </c>
      <c r="AE123" s="181">
        <f t="shared" si="184"/>
        <v>0</v>
      </c>
      <c r="AF123" s="123" t="e">
        <f t="shared" si="185"/>
        <v>#DIV/0!</v>
      </c>
      <c r="AG123" s="124"/>
      <c r="AH123" s="99"/>
      <c r="AI123" s="99"/>
    </row>
    <row r="124" spans="1:35" ht="15.75" hidden="1" customHeight="1" x14ac:dyDescent="0.65">
      <c r="A124" s="113" t="s">
        <v>104</v>
      </c>
      <c r="B124" s="114" t="s">
        <v>191</v>
      </c>
      <c r="C124" s="115" t="s">
        <v>192</v>
      </c>
      <c r="D124" s="116" t="s">
        <v>124</v>
      </c>
      <c r="E124" s="117"/>
      <c r="F124" s="118"/>
      <c r="G124" s="119">
        <f t="shared" si="186"/>
        <v>0</v>
      </c>
      <c r="H124" s="117"/>
      <c r="I124" s="118"/>
      <c r="J124" s="138">
        <f t="shared" si="187"/>
        <v>0</v>
      </c>
      <c r="K124" s="205"/>
      <c r="L124" s="118"/>
      <c r="M124" s="138">
        <f t="shared" si="188"/>
        <v>0</v>
      </c>
      <c r="N124" s="117"/>
      <c r="O124" s="118"/>
      <c r="P124" s="138">
        <f t="shared" si="189"/>
        <v>0</v>
      </c>
      <c r="Q124" s="205"/>
      <c r="R124" s="118"/>
      <c r="S124" s="138">
        <f t="shared" si="190"/>
        <v>0</v>
      </c>
      <c r="T124" s="117"/>
      <c r="U124" s="118"/>
      <c r="V124" s="138">
        <f t="shared" si="191"/>
        <v>0</v>
      </c>
      <c r="W124" s="205"/>
      <c r="X124" s="118"/>
      <c r="Y124" s="138">
        <f t="shared" si="192"/>
        <v>0</v>
      </c>
      <c r="Z124" s="117"/>
      <c r="AA124" s="118"/>
      <c r="AB124" s="138">
        <f t="shared" si="193"/>
        <v>0</v>
      </c>
      <c r="AC124" s="120">
        <f t="shared" si="182"/>
        <v>0</v>
      </c>
      <c r="AD124" s="121">
        <f t="shared" si="183"/>
        <v>0</v>
      </c>
      <c r="AE124" s="181">
        <f t="shared" si="184"/>
        <v>0</v>
      </c>
      <c r="AF124" s="123" t="e">
        <f t="shared" si="185"/>
        <v>#DIV/0!</v>
      </c>
      <c r="AG124" s="124"/>
      <c r="AH124" s="99"/>
      <c r="AI124" s="99"/>
    </row>
    <row r="125" spans="1:35" ht="15.75" hidden="1" customHeight="1" x14ac:dyDescent="0.65">
      <c r="A125" s="113" t="s">
        <v>104</v>
      </c>
      <c r="B125" s="114" t="s">
        <v>193</v>
      </c>
      <c r="C125" s="115" t="s">
        <v>194</v>
      </c>
      <c r="D125" s="116" t="s">
        <v>124</v>
      </c>
      <c r="E125" s="117"/>
      <c r="F125" s="118"/>
      <c r="G125" s="119">
        <f t="shared" si="186"/>
        <v>0</v>
      </c>
      <c r="H125" s="117"/>
      <c r="I125" s="118"/>
      <c r="J125" s="138">
        <f t="shared" si="187"/>
        <v>0</v>
      </c>
      <c r="K125" s="205"/>
      <c r="L125" s="118"/>
      <c r="M125" s="138">
        <f t="shared" si="188"/>
        <v>0</v>
      </c>
      <c r="N125" s="117"/>
      <c r="O125" s="118"/>
      <c r="P125" s="138">
        <f t="shared" si="189"/>
        <v>0</v>
      </c>
      <c r="Q125" s="205"/>
      <c r="R125" s="118"/>
      <c r="S125" s="138">
        <f t="shared" si="190"/>
        <v>0</v>
      </c>
      <c r="T125" s="117"/>
      <c r="U125" s="118"/>
      <c r="V125" s="138">
        <f t="shared" si="191"/>
        <v>0</v>
      </c>
      <c r="W125" s="205"/>
      <c r="X125" s="118"/>
      <c r="Y125" s="138">
        <f t="shared" si="192"/>
        <v>0</v>
      </c>
      <c r="Z125" s="117"/>
      <c r="AA125" s="118"/>
      <c r="AB125" s="138">
        <f t="shared" si="193"/>
        <v>0</v>
      </c>
      <c r="AC125" s="120">
        <f t="shared" si="182"/>
        <v>0</v>
      </c>
      <c r="AD125" s="121">
        <f t="shared" si="183"/>
        <v>0</v>
      </c>
      <c r="AE125" s="181">
        <f t="shared" si="184"/>
        <v>0</v>
      </c>
      <c r="AF125" s="123" t="e">
        <f t="shared" si="185"/>
        <v>#DIV/0!</v>
      </c>
      <c r="AG125" s="124"/>
      <c r="AH125" s="99"/>
      <c r="AI125" s="99"/>
    </row>
    <row r="126" spans="1:35" ht="15.75" hidden="1" customHeight="1" x14ac:dyDescent="0.65">
      <c r="A126" s="125" t="s">
        <v>104</v>
      </c>
      <c r="B126" s="126" t="s">
        <v>195</v>
      </c>
      <c r="C126" s="127" t="s">
        <v>196</v>
      </c>
      <c r="D126" s="116" t="s">
        <v>124</v>
      </c>
      <c r="E126" s="129"/>
      <c r="F126" s="130"/>
      <c r="G126" s="119">
        <f t="shared" si="186"/>
        <v>0</v>
      </c>
      <c r="H126" s="129"/>
      <c r="I126" s="130"/>
      <c r="J126" s="138">
        <f t="shared" si="187"/>
        <v>0</v>
      </c>
      <c r="K126" s="205"/>
      <c r="L126" s="118"/>
      <c r="M126" s="138">
        <f t="shared" si="188"/>
        <v>0</v>
      </c>
      <c r="N126" s="117"/>
      <c r="O126" s="118"/>
      <c r="P126" s="138">
        <f t="shared" si="189"/>
        <v>0</v>
      </c>
      <c r="Q126" s="205"/>
      <c r="R126" s="118"/>
      <c r="S126" s="138">
        <f t="shared" si="190"/>
        <v>0</v>
      </c>
      <c r="T126" s="117"/>
      <c r="U126" s="118"/>
      <c r="V126" s="138">
        <f t="shared" si="191"/>
        <v>0</v>
      </c>
      <c r="W126" s="205"/>
      <c r="X126" s="118"/>
      <c r="Y126" s="138">
        <f t="shared" si="192"/>
        <v>0</v>
      </c>
      <c r="Z126" s="117"/>
      <c r="AA126" s="118"/>
      <c r="AB126" s="138">
        <f t="shared" si="193"/>
        <v>0</v>
      </c>
      <c r="AC126" s="120">
        <f t="shared" si="182"/>
        <v>0</v>
      </c>
      <c r="AD126" s="121">
        <f t="shared" si="183"/>
        <v>0</v>
      </c>
      <c r="AE126" s="181">
        <f t="shared" si="184"/>
        <v>0</v>
      </c>
      <c r="AF126" s="123" t="e">
        <f t="shared" si="185"/>
        <v>#DIV/0!</v>
      </c>
      <c r="AG126" s="124"/>
      <c r="AH126" s="99"/>
      <c r="AI126" s="99"/>
    </row>
    <row r="127" spans="1:35" ht="15.75" hidden="1" customHeight="1" x14ac:dyDescent="0.65">
      <c r="A127" s="139" t="s">
        <v>104</v>
      </c>
      <c r="B127" s="140" t="s">
        <v>197</v>
      </c>
      <c r="C127" s="141" t="s">
        <v>198</v>
      </c>
      <c r="D127" s="142" t="s">
        <v>124</v>
      </c>
      <c r="E127" s="143"/>
      <c r="F127" s="144"/>
      <c r="G127" s="145">
        <f t="shared" si="186"/>
        <v>0</v>
      </c>
      <c r="H127" s="143"/>
      <c r="I127" s="144"/>
      <c r="J127" s="146">
        <f t="shared" si="187"/>
        <v>0</v>
      </c>
      <c r="K127" s="207"/>
      <c r="L127" s="144"/>
      <c r="M127" s="146">
        <f t="shared" si="188"/>
        <v>0</v>
      </c>
      <c r="N127" s="143"/>
      <c r="O127" s="144"/>
      <c r="P127" s="146">
        <f t="shared" si="189"/>
        <v>0</v>
      </c>
      <c r="Q127" s="207"/>
      <c r="R127" s="144"/>
      <c r="S127" s="146">
        <f t="shared" si="190"/>
        <v>0</v>
      </c>
      <c r="T127" s="143"/>
      <c r="U127" s="144"/>
      <c r="V127" s="146">
        <f t="shared" si="191"/>
        <v>0</v>
      </c>
      <c r="W127" s="207"/>
      <c r="X127" s="144"/>
      <c r="Y127" s="146">
        <f t="shared" si="192"/>
        <v>0</v>
      </c>
      <c r="Z127" s="143"/>
      <c r="AA127" s="144"/>
      <c r="AB127" s="146">
        <f t="shared" si="193"/>
        <v>0</v>
      </c>
      <c r="AC127" s="132">
        <f t="shared" si="182"/>
        <v>0</v>
      </c>
      <c r="AD127" s="133">
        <f t="shared" si="183"/>
        <v>0</v>
      </c>
      <c r="AE127" s="183">
        <f t="shared" si="184"/>
        <v>0</v>
      </c>
      <c r="AF127" s="123" t="e">
        <f t="shared" si="185"/>
        <v>#DIV/0!</v>
      </c>
      <c r="AG127" s="124"/>
      <c r="AH127" s="99"/>
      <c r="AI127" s="99"/>
    </row>
    <row r="128" spans="1:35" ht="15" customHeight="1" thickBot="1" x14ac:dyDescent="0.8">
      <c r="A128" s="185" t="s">
        <v>199</v>
      </c>
      <c r="B128" s="186"/>
      <c r="C128" s="187"/>
      <c r="D128" s="188"/>
      <c r="E128" s="189">
        <f t="shared" ref="E128:AB128" si="194">E117</f>
        <v>0</v>
      </c>
      <c r="F128" s="190">
        <f t="shared" si="194"/>
        <v>0</v>
      </c>
      <c r="G128" s="191">
        <f t="shared" si="194"/>
        <v>0</v>
      </c>
      <c r="H128" s="155">
        <f t="shared" si="194"/>
        <v>0</v>
      </c>
      <c r="I128" s="157">
        <f t="shared" si="194"/>
        <v>0</v>
      </c>
      <c r="J128" s="208">
        <f t="shared" si="194"/>
        <v>0</v>
      </c>
      <c r="K128" s="192">
        <f t="shared" si="194"/>
        <v>0</v>
      </c>
      <c r="L128" s="190">
        <f t="shared" si="194"/>
        <v>0</v>
      </c>
      <c r="M128" s="193">
        <f t="shared" si="194"/>
        <v>0</v>
      </c>
      <c r="N128" s="189">
        <f t="shared" si="194"/>
        <v>0</v>
      </c>
      <c r="O128" s="190">
        <f t="shared" si="194"/>
        <v>0</v>
      </c>
      <c r="P128" s="193">
        <f t="shared" si="194"/>
        <v>0</v>
      </c>
      <c r="Q128" s="192">
        <f t="shared" si="194"/>
        <v>0</v>
      </c>
      <c r="R128" s="190">
        <f t="shared" si="194"/>
        <v>0</v>
      </c>
      <c r="S128" s="193">
        <f t="shared" si="194"/>
        <v>0</v>
      </c>
      <c r="T128" s="189">
        <f t="shared" si="194"/>
        <v>0</v>
      </c>
      <c r="U128" s="190">
        <f t="shared" si="194"/>
        <v>0</v>
      </c>
      <c r="V128" s="193">
        <f t="shared" si="194"/>
        <v>0</v>
      </c>
      <c r="W128" s="192">
        <f t="shared" si="194"/>
        <v>0</v>
      </c>
      <c r="X128" s="190">
        <f t="shared" si="194"/>
        <v>0</v>
      </c>
      <c r="Y128" s="193">
        <f t="shared" si="194"/>
        <v>0</v>
      </c>
      <c r="Z128" s="189">
        <f t="shared" si="194"/>
        <v>0</v>
      </c>
      <c r="AA128" s="190">
        <f t="shared" si="194"/>
        <v>0</v>
      </c>
      <c r="AB128" s="193">
        <f t="shared" si="194"/>
        <v>0</v>
      </c>
      <c r="AC128" s="189">
        <f t="shared" si="182"/>
        <v>0</v>
      </c>
      <c r="AD128" s="194">
        <f t="shared" si="183"/>
        <v>0</v>
      </c>
      <c r="AE128" s="193">
        <f t="shared" si="184"/>
        <v>0</v>
      </c>
      <c r="AF128" s="249" t="e">
        <f t="shared" si="185"/>
        <v>#DIV/0!</v>
      </c>
      <c r="AG128" s="196"/>
      <c r="AH128" s="99"/>
      <c r="AI128" s="99"/>
    </row>
    <row r="129" spans="1:35" ht="30" customHeight="1" thickBot="1" x14ac:dyDescent="0.8">
      <c r="A129" s="246" t="s">
        <v>99</v>
      </c>
      <c r="B129" s="247" t="s">
        <v>28</v>
      </c>
      <c r="C129" s="250" t="s">
        <v>200</v>
      </c>
      <c r="D129" s="251"/>
      <c r="E129" s="252"/>
      <c r="F129" s="253"/>
      <c r="G129" s="253"/>
      <c r="H129" s="252"/>
      <c r="I129" s="253"/>
      <c r="J129" s="253"/>
      <c r="K129" s="253"/>
      <c r="L129" s="253"/>
      <c r="M129" s="254"/>
      <c r="N129" s="252"/>
      <c r="O129" s="253"/>
      <c r="P129" s="254"/>
      <c r="Q129" s="253"/>
      <c r="R129" s="253"/>
      <c r="S129" s="254"/>
      <c r="T129" s="252"/>
      <c r="U129" s="253"/>
      <c r="V129" s="254"/>
      <c r="W129" s="253"/>
      <c r="X129" s="253"/>
      <c r="Y129" s="254"/>
      <c r="Z129" s="252"/>
      <c r="AA129" s="253"/>
      <c r="AB129" s="253"/>
      <c r="AC129" s="240"/>
      <c r="AD129" s="241"/>
      <c r="AE129" s="241"/>
      <c r="AF129" s="255"/>
      <c r="AG129" s="256"/>
      <c r="AH129" s="99"/>
      <c r="AI129" s="99"/>
    </row>
    <row r="130" spans="1:35" ht="63" customHeight="1" x14ac:dyDescent="0.65">
      <c r="A130" s="257" t="s">
        <v>104</v>
      </c>
      <c r="B130" s="258" t="s">
        <v>105</v>
      </c>
      <c r="C130" s="566" t="s">
        <v>694</v>
      </c>
      <c r="D130" s="426" t="s">
        <v>275</v>
      </c>
      <c r="E130" s="408">
        <v>36</v>
      </c>
      <c r="F130" s="262">
        <v>2000</v>
      </c>
      <c r="G130" s="263">
        <f t="shared" ref="G130:G134" si="195">E130*F130</f>
        <v>72000</v>
      </c>
      <c r="H130" s="261">
        <v>36</v>
      </c>
      <c r="I130" s="262">
        <v>2000</v>
      </c>
      <c r="J130" s="264">
        <f t="shared" ref="J130:J134" si="196">H130*I130</f>
        <v>72000</v>
      </c>
      <c r="K130" s="265"/>
      <c r="L130" s="262"/>
      <c r="M130" s="264">
        <f t="shared" ref="M130:M134" si="197">K130*L130</f>
        <v>0</v>
      </c>
      <c r="N130" s="261"/>
      <c r="O130" s="262"/>
      <c r="P130" s="264">
        <f t="shared" ref="P130:P134" si="198">N130*O130</f>
        <v>0</v>
      </c>
      <c r="Q130" s="265"/>
      <c r="R130" s="262"/>
      <c r="S130" s="264">
        <f t="shared" ref="S130:S134" si="199">Q130*R130</f>
        <v>0</v>
      </c>
      <c r="T130" s="261"/>
      <c r="U130" s="262"/>
      <c r="V130" s="264">
        <f t="shared" ref="V130:V134" si="200">T130*U130</f>
        <v>0</v>
      </c>
      <c r="W130" s="265"/>
      <c r="X130" s="262"/>
      <c r="Y130" s="264">
        <f t="shared" ref="Y130:Y134" si="201">W130*X130</f>
        <v>0</v>
      </c>
      <c r="Z130" s="261"/>
      <c r="AA130" s="262"/>
      <c r="AB130" s="264">
        <f t="shared" ref="AB130:AB134" si="202">Z130*AA130</f>
        <v>0</v>
      </c>
      <c r="AC130" s="266">
        <f t="shared" ref="AC130:AC135" si="203">G130+M130+S130+Y130</f>
        <v>72000</v>
      </c>
      <c r="AD130" s="267">
        <f t="shared" ref="AD130:AD135" si="204">J130+P130+V130+AB130</f>
        <v>72000</v>
      </c>
      <c r="AE130" s="268">
        <f t="shared" ref="AE130:AE135" si="205">AC130-AD130</f>
        <v>0</v>
      </c>
      <c r="AF130" s="269">
        <f t="shared" ref="AF130:AF135" si="206">AE130/AC130</f>
        <v>0</v>
      </c>
      <c r="AG130" s="430" t="s">
        <v>428</v>
      </c>
      <c r="AH130" s="99"/>
      <c r="AI130" s="99"/>
    </row>
    <row r="131" spans="1:35" ht="30" customHeight="1" x14ac:dyDescent="0.65">
      <c r="A131" s="113" t="s">
        <v>104</v>
      </c>
      <c r="B131" s="271" t="s">
        <v>108</v>
      </c>
      <c r="C131" s="425" t="s">
        <v>276</v>
      </c>
      <c r="D131" s="427" t="s">
        <v>124</v>
      </c>
      <c r="E131" s="397">
        <v>3</v>
      </c>
      <c r="F131" s="118">
        <v>20000</v>
      </c>
      <c r="G131" s="119">
        <f t="shared" si="195"/>
        <v>60000</v>
      </c>
      <c r="H131" s="117"/>
      <c r="I131" s="118">
        <f>25200+18000</f>
        <v>43200</v>
      </c>
      <c r="J131" s="138">
        <v>43200</v>
      </c>
      <c r="K131" s="205"/>
      <c r="L131" s="118"/>
      <c r="M131" s="138">
        <f t="shared" si="197"/>
        <v>0</v>
      </c>
      <c r="N131" s="117"/>
      <c r="O131" s="118"/>
      <c r="P131" s="138">
        <f t="shared" si="198"/>
        <v>0</v>
      </c>
      <c r="Q131" s="205"/>
      <c r="R131" s="118"/>
      <c r="S131" s="138">
        <f t="shared" si="199"/>
        <v>0</v>
      </c>
      <c r="T131" s="117"/>
      <c r="U131" s="118"/>
      <c r="V131" s="138">
        <f t="shared" si="200"/>
        <v>0</v>
      </c>
      <c r="W131" s="205"/>
      <c r="X131" s="118"/>
      <c r="Y131" s="138">
        <f t="shared" si="201"/>
        <v>0</v>
      </c>
      <c r="Z131" s="117"/>
      <c r="AA131" s="118"/>
      <c r="AB131" s="138">
        <f t="shared" si="202"/>
        <v>0</v>
      </c>
      <c r="AC131" s="120">
        <f t="shared" si="203"/>
        <v>60000</v>
      </c>
      <c r="AD131" s="121">
        <f t="shared" si="204"/>
        <v>43200</v>
      </c>
      <c r="AE131" s="181">
        <f t="shared" si="205"/>
        <v>16800</v>
      </c>
      <c r="AF131" s="273">
        <f t="shared" si="206"/>
        <v>0.28000000000000003</v>
      </c>
      <c r="AG131" s="274"/>
      <c r="AH131" s="99"/>
      <c r="AI131" s="99"/>
    </row>
    <row r="132" spans="1:35" ht="30" customHeight="1" thickBot="1" x14ac:dyDescent="0.8">
      <c r="A132" s="113" t="s">
        <v>104</v>
      </c>
      <c r="B132" s="271" t="s">
        <v>109</v>
      </c>
      <c r="C132" s="425" t="s">
        <v>277</v>
      </c>
      <c r="D132" s="427" t="s">
        <v>107</v>
      </c>
      <c r="E132" s="397">
        <v>3</v>
      </c>
      <c r="F132" s="118">
        <v>15000</v>
      </c>
      <c r="G132" s="119">
        <f t="shared" si="195"/>
        <v>45000</v>
      </c>
      <c r="H132" s="397">
        <v>3</v>
      </c>
      <c r="I132" s="118">
        <v>15000</v>
      </c>
      <c r="J132" s="138">
        <f t="shared" si="196"/>
        <v>45000</v>
      </c>
      <c r="K132" s="205"/>
      <c r="L132" s="118"/>
      <c r="M132" s="138">
        <f t="shared" si="197"/>
        <v>0</v>
      </c>
      <c r="N132" s="117"/>
      <c r="O132" s="118"/>
      <c r="P132" s="138">
        <f t="shared" si="198"/>
        <v>0</v>
      </c>
      <c r="Q132" s="205"/>
      <c r="R132" s="118"/>
      <c r="S132" s="138">
        <f t="shared" si="199"/>
        <v>0</v>
      </c>
      <c r="T132" s="117"/>
      <c r="U132" s="118"/>
      <c r="V132" s="138">
        <f t="shared" si="200"/>
        <v>0</v>
      </c>
      <c r="W132" s="205"/>
      <c r="X132" s="118"/>
      <c r="Y132" s="138">
        <f t="shared" si="201"/>
        <v>0</v>
      </c>
      <c r="Z132" s="117"/>
      <c r="AA132" s="118"/>
      <c r="AB132" s="138">
        <f t="shared" si="202"/>
        <v>0</v>
      </c>
      <c r="AC132" s="120">
        <f t="shared" si="203"/>
        <v>45000</v>
      </c>
      <c r="AD132" s="121">
        <f t="shared" si="204"/>
        <v>45000</v>
      </c>
      <c r="AE132" s="181">
        <f t="shared" si="205"/>
        <v>0</v>
      </c>
      <c r="AF132" s="273">
        <f t="shared" si="206"/>
        <v>0</v>
      </c>
      <c r="AG132" s="436" t="s">
        <v>285</v>
      </c>
      <c r="AH132" s="99"/>
      <c r="AI132" s="99"/>
    </row>
    <row r="133" spans="1:35" s="396" customFormat="1" ht="94.5" customHeight="1" thickBot="1" x14ac:dyDescent="0.8">
      <c r="A133" s="113" t="s">
        <v>104</v>
      </c>
      <c r="B133" s="424" t="s">
        <v>185</v>
      </c>
      <c r="C133" s="565" t="s">
        <v>693</v>
      </c>
      <c r="D133" s="427" t="s">
        <v>107</v>
      </c>
      <c r="E133" s="419">
        <v>4</v>
      </c>
      <c r="F133" s="130">
        <v>9000</v>
      </c>
      <c r="G133" s="422">
        <f>E133*F133</f>
        <v>36000</v>
      </c>
      <c r="H133" s="129">
        <v>4</v>
      </c>
      <c r="I133" s="130">
        <v>9000</v>
      </c>
      <c r="J133" s="228">
        <f>H133*I133</f>
        <v>36000</v>
      </c>
      <c r="K133" s="227"/>
      <c r="L133" s="130"/>
      <c r="M133" s="228"/>
      <c r="N133" s="129"/>
      <c r="O133" s="130"/>
      <c r="P133" s="228"/>
      <c r="Q133" s="227"/>
      <c r="R133" s="130"/>
      <c r="S133" s="228"/>
      <c r="T133" s="129"/>
      <c r="U133" s="130"/>
      <c r="V133" s="228"/>
      <c r="W133" s="227"/>
      <c r="X133" s="130"/>
      <c r="Y133" s="228"/>
      <c r="Z133" s="129"/>
      <c r="AA133" s="130"/>
      <c r="AB133" s="228"/>
      <c r="AC133" s="120">
        <f t="shared" ref="AC133" si="207">G133+M133+S133+Y133</f>
        <v>36000</v>
      </c>
      <c r="AD133" s="121">
        <f t="shared" ref="AD133" si="208">J133+P133+V133+AB133</f>
        <v>36000</v>
      </c>
      <c r="AE133" s="181">
        <f t="shared" ref="AE133" si="209">AC133-AD133</f>
        <v>0</v>
      </c>
      <c r="AF133" s="273">
        <f t="shared" ref="AF133" si="210">AE133/AC133</f>
        <v>0</v>
      </c>
      <c r="AG133" s="430" t="s">
        <v>692</v>
      </c>
      <c r="AH133" s="99"/>
      <c r="AI133" s="99"/>
    </row>
    <row r="134" spans="1:35" ht="98.25" customHeight="1" thickBot="1" x14ac:dyDescent="0.8">
      <c r="A134" s="139" t="s">
        <v>104</v>
      </c>
      <c r="B134" s="423" t="s">
        <v>187</v>
      </c>
      <c r="C134" s="564" t="s">
        <v>691</v>
      </c>
      <c r="D134" s="428" t="s">
        <v>107</v>
      </c>
      <c r="E134" s="420">
        <v>3</v>
      </c>
      <c r="F134" s="144">
        <v>10000</v>
      </c>
      <c r="G134" s="145">
        <f t="shared" si="195"/>
        <v>30000</v>
      </c>
      <c r="H134" s="420">
        <v>3</v>
      </c>
      <c r="I134" s="144">
        <v>9966.6666999999998</v>
      </c>
      <c r="J134" s="146">
        <f t="shared" si="196"/>
        <v>29900.000099999997</v>
      </c>
      <c r="K134" s="207"/>
      <c r="L134" s="144"/>
      <c r="M134" s="146">
        <f t="shared" si="197"/>
        <v>0</v>
      </c>
      <c r="N134" s="143"/>
      <c r="O134" s="144"/>
      <c r="P134" s="146">
        <f t="shared" si="198"/>
        <v>0</v>
      </c>
      <c r="Q134" s="207"/>
      <c r="R134" s="144"/>
      <c r="S134" s="146">
        <f t="shared" si="199"/>
        <v>0</v>
      </c>
      <c r="T134" s="143"/>
      <c r="U134" s="144"/>
      <c r="V134" s="146">
        <f t="shared" si="200"/>
        <v>0</v>
      </c>
      <c r="W134" s="207"/>
      <c r="X134" s="144"/>
      <c r="Y134" s="146">
        <f t="shared" si="201"/>
        <v>0</v>
      </c>
      <c r="Z134" s="143"/>
      <c r="AA134" s="144"/>
      <c r="AB134" s="146">
        <f t="shared" si="202"/>
        <v>0</v>
      </c>
      <c r="AC134" s="132">
        <f t="shared" si="203"/>
        <v>30000</v>
      </c>
      <c r="AD134" s="133">
        <f t="shared" si="204"/>
        <v>29900.000099999997</v>
      </c>
      <c r="AE134" s="183">
        <f t="shared" si="205"/>
        <v>99.999900000002526</v>
      </c>
      <c r="AF134" s="273">
        <f t="shared" si="206"/>
        <v>3.3333300000000844E-3</v>
      </c>
      <c r="AG134" s="429" t="s">
        <v>280</v>
      </c>
      <c r="AH134" s="99"/>
      <c r="AI134" s="99"/>
    </row>
    <row r="135" spans="1:35" ht="15" customHeight="1" thickBot="1" x14ac:dyDescent="0.8">
      <c r="A135" s="278" t="s">
        <v>201</v>
      </c>
      <c r="B135" s="279"/>
      <c r="C135" s="280"/>
      <c r="D135" s="281"/>
      <c r="E135" s="282">
        <f t="shared" ref="E135:AB135" si="211">SUM(E130:E134)</f>
        <v>49</v>
      </c>
      <c r="F135" s="283">
        <f t="shared" si="211"/>
        <v>56000</v>
      </c>
      <c r="G135" s="284">
        <f t="shared" si="211"/>
        <v>243000</v>
      </c>
      <c r="H135" s="285">
        <f t="shared" si="211"/>
        <v>46</v>
      </c>
      <c r="I135" s="286">
        <f t="shared" si="211"/>
        <v>79166.666700000002</v>
      </c>
      <c r="J135" s="287">
        <f t="shared" si="211"/>
        <v>226100.0001</v>
      </c>
      <c r="K135" s="288">
        <f t="shared" si="211"/>
        <v>0</v>
      </c>
      <c r="L135" s="283">
        <f t="shared" si="211"/>
        <v>0</v>
      </c>
      <c r="M135" s="289">
        <f t="shared" si="211"/>
        <v>0</v>
      </c>
      <c r="N135" s="282">
        <f t="shared" si="211"/>
        <v>0</v>
      </c>
      <c r="O135" s="283">
        <f t="shared" si="211"/>
        <v>0</v>
      </c>
      <c r="P135" s="289">
        <f t="shared" si="211"/>
        <v>0</v>
      </c>
      <c r="Q135" s="288">
        <f t="shared" si="211"/>
        <v>0</v>
      </c>
      <c r="R135" s="283">
        <f t="shared" si="211"/>
        <v>0</v>
      </c>
      <c r="S135" s="289">
        <f t="shared" si="211"/>
        <v>0</v>
      </c>
      <c r="T135" s="282">
        <f t="shared" si="211"/>
        <v>0</v>
      </c>
      <c r="U135" s="283">
        <f t="shared" si="211"/>
        <v>0</v>
      </c>
      <c r="V135" s="289">
        <f t="shared" si="211"/>
        <v>0</v>
      </c>
      <c r="W135" s="288">
        <f t="shared" si="211"/>
        <v>0</v>
      </c>
      <c r="X135" s="283">
        <f t="shared" si="211"/>
        <v>0</v>
      </c>
      <c r="Y135" s="289">
        <f t="shared" si="211"/>
        <v>0</v>
      </c>
      <c r="Z135" s="282">
        <f t="shared" si="211"/>
        <v>0</v>
      </c>
      <c r="AA135" s="283">
        <f t="shared" si="211"/>
        <v>0</v>
      </c>
      <c r="AB135" s="289">
        <f t="shared" si="211"/>
        <v>0</v>
      </c>
      <c r="AC135" s="189">
        <f t="shared" si="203"/>
        <v>243000</v>
      </c>
      <c r="AD135" s="194">
        <f t="shared" si="204"/>
        <v>226100.0001</v>
      </c>
      <c r="AE135" s="193">
        <f t="shared" si="205"/>
        <v>16899.999899999995</v>
      </c>
      <c r="AF135" s="249">
        <f t="shared" si="206"/>
        <v>6.9547324691358006E-2</v>
      </c>
      <c r="AG135" s="196"/>
      <c r="AH135" s="99"/>
      <c r="AI135" s="99"/>
    </row>
    <row r="136" spans="1:35" ht="15" customHeight="1" thickBot="1" x14ac:dyDescent="0.8">
      <c r="A136" s="246" t="s">
        <v>99</v>
      </c>
      <c r="B136" s="290" t="s">
        <v>29</v>
      </c>
      <c r="C136" s="165" t="s">
        <v>202</v>
      </c>
      <c r="D136" s="291"/>
      <c r="E136" s="89"/>
      <c r="F136" s="90"/>
      <c r="G136" s="90"/>
      <c r="H136" s="89"/>
      <c r="I136" s="90"/>
      <c r="J136" s="94"/>
      <c r="K136" s="90"/>
      <c r="L136" s="90"/>
      <c r="M136" s="94"/>
      <c r="N136" s="89"/>
      <c r="O136" s="90"/>
      <c r="P136" s="94"/>
      <c r="Q136" s="90"/>
      <c r="R136" s="90"/>
      <c r="S136" s="94"/>
      <c r="T136" s="89"/>
      <c r="U136" s="90"/>
      <c r="V136" s="94"/>
      <c r="W136" s="90"/>
      <c r="X136" s="90"/>
      <c r="Y136" s="94"/>
      <c r="Z136" s="89"/>
      <c r="AA136" s="90"/>
      <c r="AB136" s="90"/>
      <c r="AC136" s="240"/>
      <c r="AD136" s="241"/>
      <c r="AE136" s="241"/>
      <c r="AF136" s="255"/>
      <c r="AG136" s="256"/>
      <c r="AH136" s="99"/>
      <c r="AI136" s="99"/>
    </row>
    <row r="137" spans="1:35" ht="30" customHeight="1" x14ac:dyDescent="0.65">
      <c r="A137" s="292" t="s">
        <v>104</v>
      </c>
      <c r="B137" s="293" t="s">
        <v>105</v>
      </c>
      <c r="C137" s="294" t="s">
        <v>203</v>
      </c>
      <c r="D137" s="295"/>
      <c r="E137" s="296"/>
      <c r="F137" s="297"/>
      <c r="G137" s="298">
        <f t="shared" ref="G137:G138" si="212">E137*F137</f>
        <v>0</v>
      </c>
      <c r="H137" s="261"/>
      <c r="I137" s="262"/>
      <c r="J137" s="264">
        <f t="shared" ref="J137:J138" si="213">H137*I137</f>
        <v>0</v>
      </c>
      <c r="K137" s="299"/>
      <c r="L137" s="297"/>
      <c r="M137" s="300">
        <f t="shared" ref="M137:M138" si="214">K137*L137</f>
        <v>0</v>
      </c>
      <c r="N137" s="296"/>
      <c r="O137" s="297"/>
      <c r="P137" s="300">
        <f t="shared" ref="P137:P138" si="215">N137*O137</f>
        <v>0</v>
      </c>
      <c r="Q137" s="299"/>
      <c r="R137" s="297"/>
      <c r="S137" s="300">
        <f t="shared" ref="S137:S138" si="216">Q137*R137</f>
        <v>0</v>
      </c>
      <c r="T137" s="296"/>
      <c r="U137" s="297"/>
      <c r="V137" s="300">
        <f t="shared" ref="V137:V138" si="217">T137*U137</f>
        <v>0</v>
      </c>
      <c r="W137" s="299"/>
      <c r="X137" s="297"/>
      <c r="Y137" s="300">
        <f t="shared" ref="Y137:Y138" si="218">W137*X137</f>
        <v>0</v>
      </c>
      <c r="Z137" s="296"/>
      <c r="AA137" s="297"/>
      <c r="AB137" s="300">
        <f t="shared" ref="AB137:AB138" si="219">Z137*AA137</f>
        <v>0</v>
      </c>
      <c r="AC137" s="266">
        <f t="shared" ref="AC137:AC139" si="220">G137+M137+S137+Y137</f>
        <v>0</v>
      </c>
      <c r="AD137" s="267">
        <f t="shared" ref="AD137:AD139" si="221">J137+P137+V137+AB137</f>
        <v>0</v>
      </c>
      <c r="AE137" s="268">
        <f t="shared" ref="AE137:AE139" si="222">AC137-AD137</f>
        <v>0</v>
      </c>
      <c r="AF137" s="269" t="e">
        <f t="shared" ref="AF137:AF139" si="223">AE137/AC137</f>
        <v>#DIV/0!</v>
      </c>
      <c r="AG137" s="270"/>
      <c r="AH137" s="99"/>
      <c r="AI137" s="99"/>
    </row>
    <row r="138" spans="1:35" ht="30" customHeight="1" x14ac:dyDescent="0.65">
      <c r="A138" s="301" t="s">
        <v>104</v>
      </c>
      <c r="B138" s="293" t="s">
        <v>108</v>
      </c>
      <c r="C138" s="302" t="s">
        <v>204</v>
      </c>
      <c r="D138" s="128"/>
      <c r="E138" s="129"/>
      <c r="F138" s="130"/>
      <c r="G138" s="119">
        <f t="shared" si="212"/>
        <v>0</v>
      </c>
      <c r="H138" s="129"/>
      <c r="I138" s="130"/>
      <c r="J138" s="138">
        <f t="shared" si="213"/>
        <v>0</v>
      </c>
      <c r="K138" s="227"/>
      <c r="L138" s="130"/>
      <c r="M138" s="228">
        <f t="shared" si="214"/>
        <v>0</v>
      </c>
      <c r="N138" s="129"/>
      <c r="O138" s="130"/>
      <c r="P138" s="228">
        <f t="shared" si="215"/>
        <v>0</v>
      </c>
      <c r="Q138" s="227"/>
      <c r="R138" s="130"/>
      <c r="S138" s="228">
        <f t="shared" si="216"/>
        <v>0</v>
      </c>
      <c r="T138" s="129"/>
      <c r="U138" s="130"/>
      <c r="V138" s="228">
        <f t="shared" si="217"/>
        <v>0</v>
      </c>
      <c r="W138" s="227"/>
      <c r="X138" s="130"/>
      <c r="Y138" s="228">
        <f t="shared" si="218"/>
        <v>0</v>
      </c>
      <c r="Z138" s="129"/>
      <c r="AA138" s="130"/>
      <c r="AB138" s="228">
        <f t="shared" si="219"/>
        <v>0</v>
      </c>
      <c r="AC138" s="132">
        <f t="shared" si="220"/>
        <v>0</v>
      </c>
      <c r="AD138" s="133">
        <f t="shared" si="221"/>
        <v>0</v>
      </c>
      <c r="AE138" s="183">
        <f t="shared" si="222"/>
        <v>0</v>
      </c>
      <c r="AF138" s="273" t="e">
        <f t="shared" si="223"/>
        <v>#DIV/0!</v>
      </c>
      <c r="AG138" s="274"/>
      <c r="AH138" s="99"/>
      <c r="AI138" s="99"/>
    </row>
    <row r="139" spans="1:35" ht="15" customHeight="1" x14ac:dyDescent="0.65">
      <c r="A139" s="185" t="s">
        <v>205</v>
      </c>
      <c r="B139" s="186"/>
      <c r="C139" s="187"/>
      <c r="D139" s="188"/>
      <c r="E139" s="189">
        <f t="shared" ref="E139:AB139" si="224">SUM(E137:E138)</f>
        <v>0</v>
      </c>
      <c r="F139" s="190">
        <f t="shared" si="224"/>
        <v>0</v>
      </c>
      <c r="G139" s="191">
        <f t="shared" si="224"/>
        <v>0</v>
      </c>
      <c r="H139" s="155">
        <f t="shared" si="224"/>
        <v>0</v>
      </c>
      <c r="I139" s="157">
        <f t="shared" si="224"/>
        <v>0</v>
      </c>
      <c r="J139" s="208">
        <f t="shared" si="224"/>
        <v>0</v>
      </c>
      <c r="K139" s="192">
        <f t="shared" si="224"/>
        <v>0</v>
      </c>
      <c r="L139" s="190">
        <f t="shared" si="224"/>
        <v>0</v>
      </c>
      <c r="M139" s="193">
        <f t="shared" si="224"/>
        <v>0</v>
      </c>
      <c r="N139" s="189">
        <f t="shared" si="224"/>
        <v>0</v>
      </c>
      <c r="O139" s="190">
        <f t="shared" si="224"/>
        <v>0</v>
      </c>
      <c r="P139" s="193">
        <f t="shared" si="224"/>
        <v>0</v>
      </c>
      <c r="Q139" s="192">
        <f t="shared" si="224"/>
        <v>0</v>
      </c>
      <c r="R139" s="190">
        <f t="shared" si="224"/>
        <v>0</v>
      </c>
      <c r="S139" s="193">
        <f t="shared" si="224"/>
        <v>0</v>
      </c>
      <c r="T139" s="189">
        <f t="shared" si="224"/>
        <v>0</v>
      </c>
      <c r="U139" s="190">
        <f t="shared" si="224"/>
        <v>0</v>
      </c>
      <c r="V139" s="193">
        <f t="shared" si="224"/>
        <v>0</v>
      </c>
      <c r="W139" s="192">
        <f t="shared" si="224"/>
        <v>0</v>
      </c>
      <c r="X139" s="190">
        <f t="shared" si="224"/>
        <v>0</v>
      </c>
      <c r="Y139" s="193">
        <f t="shared" si="224"/>
        <v>0</v>
      </c>
      <c r="Z139" s="189">
        <f t="shared" si="224"/>
        <v>0</v>
      </c>
      <c r="AA139" s="190">
        <f t="shared" si="224"/>
        <v>0</v>
      </c>
      <c r="AB139" s="193">
        <f t="shared" si="224"/>
        <v>0</v>
      </c>
      <c r="AC139" s="155">
        <f t="shared" si="220"/>
        <v>0</v>
      </c>
      <c r="AD139" s="160">
        <f t="shared" si="221"/>
        <v>0</v>
      </c>
      <c r="AE139" s="208">
        <f t="shared" si="222"/>
        <v>0</v>
      </c>
      <c r="AF139" s="303" t="e">
        <f t="shared" si="223"/>
        <v>#DIV/0!</v>
      </c>
      <c r="AG139" s="304"/>
      <c r="AH139" s="99"/>
      <c r="AI139" s="99"/>
    </row>
    <row r="140" spans="1:35" ht="54.75" customHeight="1" x14ac:dyDescent="0.65">
      <c r="A140" s="305" t="s">
        <v>99</v>
      </c>
      <c r="B140" s="290" t="s">
        <v>30</v>
      </c>
      <c r="C140" s="165" t="s">
        <v>206</v>
      </c>
      <c r="D140" s="291"/>
      <c r="E140" s="89"/>
      <c r="F140" s="90"/>
      <c r="G140" s="90"/>
      <c r="H140" s="89"/>
      <c r="I140" s="90"/>
      <c r="J140" s="94"/>
      <c r="K140" s="90"/>
      <c r="L140" s="90"/>
      <c r="M140" s="94"/>
      <c r="N140" s="89"/>
      <c r="O140" s="90"/>
      <c r="P140" s="94"/>
      <c r="Q140" s="90"/>
      <c r="R140" s="90"/>
      <c r="S140" s="94"/>
      <c r="T140" s="89"/>
      <c r="U140" s="90"/>
      <c r="V140" s="94"/>
      <c r="W140" s="90"/>
      <c r="X140" s="90"/>
      <c r="Y140" s="94"/>
      <c r="Z140" s="89"/>
      <c r="AA140" s="90"/>
      <c r="AB140" s="94"/>
      <c r="AC140" s="240"/>
      <c r="AD140" s="241"/>
      <c r="AE140" s="241"/>
      <c r="AF140" s="255"/>
      <c r="AG140" s="256"/>
      <c r="AH140" s="99"/>
      <c r="AI140" s="99"/>
    </row>
    <row r="141" spans="1:35" ht="30" customHeight="1" x14ac:dyDescent="0.65">
      <c r="A141" s="292" t="s">
        <v>104</v>
      </c>
      <c r="B141" s="293" t="s">
        <v>105</v>
      </c>
      <c r="C141" s="294" t="s">
        <v>207</v>
      </c>
      <c r="D141" s="295" t="s">
        <v>208</v>
      </c>
      <c r="E141" s="296"/>
      <c r="F141" s="297"/>
      <c r="G141" s="298">
        <f t="shared" ref="G141:G142" si="225">E141*F141</f>
        <v>0</v>
      </c>
      <c r="H141" s="261"/>
      <c r="I141" s="262"/>
      <c r="J141" s="264">
        <f t="shared" ref="J141:J142" si="226">H141*I141</f>
        <v>0</v>
      </c>
      <c r="K141" s="299"/>
      <c r="L141" s="297"/>
      <c r="M141" s="300">
        <f t="shared" ref="M141:M142" si="227">K141*L141</f>
        <v>0</v>
      </c>
      <c r="N141" s="296"/>
      <c r="O141" s="297"/>
      <c r="P141" s="300">
        <f t="shared" ref="P141:P142" si="228">N141*O141</f>
        <v>0</v>
      </c>
      <c r="Q141" s="299"/>
      <c r="R141" s="297"/>
      <c r="S141" s="300">
        <f t="shared" ref="S141:S142" si="229">Q141*R141</f>
        <v>0</v>
      </c>
      <c r="T141" s="296"/>
      <c r="U141" s="297"/>
      <c r="V141" s="300">
        <f t="shared" ref="V141:V142" si="230">T141*U141</f>
        <v>0</v>
      </c>
      <c r="W141" s="299"/>
      <c r="X141" s="297"/>
      <c r="Y141" s="300">
        <f t="shared" ref="Y141:Y142" si="231">W141*X141</f>
        <v>0</v>
      </c>
      <c r="Z141" s="296"/>
      <c r="AA141" s="297"/>
      <c r="AB141" s="300">
        <f t="shared" ref="AB141:AB142" si="232">Z141*AA141</f>
        <v>0</v>
      </c>
      <c r="AC141" s="266">
        <f t="shared" ref="AC141:AC143" si="233">G141+M141+S141+Y141</f>
        <v>0</v>
      </c>
      <c r="AD141" s="267">
        <f t="shared" ref="AD141:AD143" si="234">J141+P141+V141+AB141</f>
        <v>0</v>
      </c>
      <c r="AE141" s="268">
        <f t="shared" ref="AE141:AE143" si="235">AC141-AD141</f>
        <v>0</v>
      </c>
      <c r="AF141" s="273" t="e">
        <f t="shared" ref="AF141:AF143" si="236">AE141/AC141</f>
        <v>#DIV/0!</v>
      </c>
      <c r="AG141" s="274"/>
      <c r="AH141" s="99"/>
      <c r="AI141" s="99"/>
    </row>
    <row r="142" spans="1:35" ht="30" customHeight="1" x14ac:dyDescent="0.65">
      <c r="A142" s="301" t="s">
        <v>104</v>
      </c>
      <c r="B142" s="293" t="s">
        <v>108</v>
      </c>
      <c r="C142" s="302" t="s">
        <v>207</v>
      </c>
      <c r="D142" s="128" t="s">
        <v>208</v>
      </c>
      <c r="E142" s="129"/>
      <c r="F142" s="130"/>
      <c r="G142" s="119">
        <f t="shared" si="225"/>
        <v>0</v>
      </c>
      <c r="H142" s="129"/>
      <c r="I142" s="130"/>
      <c r="J142" s="138">
        <f t="shared" si="226"/>
        <v>0</v>
      </c>
      <c r="K142" s="227"/>
      <c r="L142" s="130"/>
      <c r="M142" s="228">
        <f t="shared" si="227"/>
        <v>0</v>
      </c>
      <c r="N142" s="129"/>
      <c r="O142" s="130"/>
      <c r="P142" s="228">
        <f t="shared" si="228"/>
        <v>0</v>
      </c>
      <c r="Q142" s="227"/>
      <c r="R142" s="130"/>
      <c r="S142" s="228">
        <f t="shared" si="229"/>
        <v>0</v>
      </c>
      <c r="T142" s="129"/>
      <c r="U142" s="130"/>
      <c r="V142" s="228">
        <f t="shared" si="230"/>
        <v>0</v>
      </c>
      <c r="W142" s="227"/>
      <c r="X142" s="130"/>
      <c r="Y142" s="228">
        <f t="shared" si="231"/>
        <v>0</v>
      </c>
      <c r="Z142" s="129"/>
      <c r="AA142" s="130"/>
      <c r="AB142" s="228">
        <f t="shared" si="232"/>
        <v>0</v>
      </c>
      <c r="AC142" s="132">
        <f t="shared" si="233"/>
        <v>0</v>
      </c>
      <c r="AD142" s="133">
        <f t="shared" si="234"/>
        <v>0</v>
      </c>
      <c r="AE142" s="183">
        <f t="shared" si="235"/>
        <v>0</v>
      </c>
      <c r="AF142" s="273" t="e">
        <f t="shared" si="236"/>
        <v>#DIV/0!</v>
      </c>
      <c r="AG142" s="274"/>
      <c r="AH142" s="99"/>
      <c r="AI142" s="99"/>
    </row>
    <row r="143" spans="1:35" ht="42" customHeight="1" x14ac:dyDescent="0.65">
      <c r="A143" s="604" t="s">
        <v>209</v>
      </c>
      <c r="B143" s="588"/>
      <c r="C143" s="589"/>
      <c r="D143" s="306"/>
      <c r="E143" s="307">
        <f t="shared" ref="E143:AB143" si="237">SUM(E141:E142)</f>
        <v>0</v>
      </c>
      <c r="F143" s="308">
        <f t="shared" si="237"/>
        <v>0</v>
      </c>
      <c r="G143" s="309">
        <f t="shared" si="237"/>
        <v>0</v>
      </c>
      <c r="H143" s="310">
        <f t="shared" si="237"/>
        <v>0</v>
      </c>
      <c r="I143" s="311">
        <f t="shared" si="237"/>
        <v>0</v>
      </c>
      <c r="J143" s="311">
        <f t="shared" si="237"/>
        <v>0</v>
      </c>
      <c r="K143" s="312">
        <f t="shared" si="237"/>
        <v>0</v>
      </c>
      <c r="L143" s="308">
        <f t="shared" si="237"/>
        <v>0</v>
      </c>
      <c r="M143" s="308">
        <f t="shared" si="237"/>
        <v>0</v>
      </c>
      <c r="N143" s="307">
        <f t="shared" si="237"/>
        <v>0</v>
      </c>
      <c r="O143" s="308">
        <f t="shared" si="237"/>
        <v>0</v>
      </c>
      <c r="P143" s="308">
        <f t="shared" si="237"/>
        <v>0</v>
      </c>
      <c r="Q143" s="312">
        <f t="shared" si="237"/>
        <v>0</v>
      </c>
      <c r="R143" s="308">
        <f t="shared" si="237"/>
        <v>0</v>
      </c>
      <c r="S143" s="308">
        <f t="shared" si="237"/>
        <v>0</v>
      </c>
      <c r="T143" s="307">
        <f t="shared" si="237"/>
        <v>0</v>
      </c>
      <c r="U143" s="308">
        <f t="shared" si="237"/>
        <v>0</v>
      </c>
      <c r="V143" s="308">
        <f t="shared" si="237"/>
        <v>0</v>
      </c>
      <c r="W143" s="312">
        <f t="shared" si="237"/>
        <v>0</v>
      </c>
      <c r="X143" s="308">
        <f t="shared" si="237"/>
        <v>0</v>
      </c>
      <c r="Y143" s="308">
        <f t="shared" si="237"/>
        <v>0</v>
      </c>
      <c r="Z143" s="307">
        <f t="shared" si="237"/>
        <v>0</v>
      </c>
      <c r="AA143" s="308">
        <f t="shared" si="237"/>
        <v>0</v>
      </c>
      <c r="AB143" s="308">
        <f t="shared" si="237"/>
        <v>0</v>
      </c>
      <c r="AC143" s="155">
        <f t="shared" si="233"/>
        <v>0</v>
      </c>
      <c r="AD143" s="160">
        <f t="shared" si="234"/>
        <v>0</v>
      </c>
      <c r="AE143" s="208">
        <f t="shared" si="235"/>
        <v>0</v>
      </c>
      <c r="AF143" s="313" t="e">
        <f t="shared" si="236"/>
        <v>#DIV/0!</v>
      </c>
      <c r="AG143" s="314"/>
      <c r="AH143" s="99"/>
      <c r="AI143" s="99"/>
    </row>
    <row r="144" spans="1:35" ht="15.75" customHeight="1" x14ac:dyDescent="0.65">
      <c r="A144" s="197" t="s">
        <v>99</v>
      </c>
      <c r="B144" s="247" t="s">
        <v>31</v>
      </c>
      <c r="C144" s="250" t="s">
        <v>210</v>
      </c>
      <c r="D144" s="315"/>
      <c r="E144" s="316"/>
      <c r="F144" s="317"/>
      <c r="G144" s="317"/>
      <c r="H144" s="316"/>
      <c r="I144" s="317"/>
      <c r="J144" s="317"/>
      <c r="K144" s="317"/>
      <c r="L144" s="317"/>
      <c r="M144" s="318"/>
      <c r="N144" s="316"/>
      <c r="O144" s="317"/>
      <c r="P144" s="318"/>
      <c r="Q144" s="317"/>
      <c r="R144" s="317"/>
      <c r="S144" s="318"/>
      <c r="T144" s="316"/>
      <c r="U144" s="317"/>
      <c r="V144" s="318"/>
      <c r="W144" s="317"/>
      <c r="X144" s="317"/>
      <c r="Y144" s="318"/>
      <c r="Z144" s="316"/>
      <c r="AA144" s="317"/>
      <c r="AB144" s="318"/>
      <c r="AC144" s="316"/>
      <c r="AD144" s="317"/>
      <c r="AE144" s="317"/>
      <c r="AF144" s="255"/>
      <c r="AG144" s="256"/>
      <c r="AH144" s="99"/>
      <c r="AI144" s="99"/>
    </row>
    <row r="145" spans="1:35" ht="30" customHeight="1" x14ac:dyDescent="0.65">
      <c r="A145" s="257" t="s">
        <v>104</v>
      </c>
      <c r="B145" s="258" t="s">
        <v>105</v>
      </c>
      <c r="C145" s="259" t="s">
        <v>211</v>
      </c>
      <c r="D145" s="260" t="s">
        <v>212</v>
      </c>
      <c r="E145" s="261"/>
      <c r="F145" s="262"/>
      <c r="G145" s="263">
        <f t="shared" ref="G145:G147" si="238">E145*F145</f>
        <v>0</v>
      </c>
      <c r="H145" s="261"/>
      <c r="I145" s="262"/>
      <c r="J145" s="264">
        <f t="shared" ref="J145:J147" si="239">H145*I145</f>
        <v>0</v>
      </c>
      <c r="K145" s="265"/>
      <c r="L145" s="262"/>
      <c r="M145" s="264">
        <f t="shared" ref="M145:M147" si="240">K145*L145</f>
        <v>0</v>
      </c>
      <c r="N145" s="261"/>
      <c r="O145" s="262"/>
      <c r="P145" s="264">
        <f t="shared" ref="P145:P147" si="241">N145*O145</f>
        <v>0</v>
      </c>
      <c r="Q145" s="265"/>
      <c r="R145" s="262"/>
      <c r="S145" s="264">
        <f t="shared" ref="S145:S147" si="242">Q145*R145</f>
        <v>0</v>
      </c>
      <c r="T145" s="261"/>
      <c r="U145" s="262"/>
      <c r="V145" s="264">
        <f t="shared" ref="V145:V147" si="243">T145*U145</f>
        <v>0</v>
      </c>
      <c r="W145" s="265"/>
      <c r="X145" s="262"/>
      <c r="Y145" s="264">
        <f t="shared" ref="Y145:Y147" si="244">W145*X145</f>
        <v>0</v>
      </c>
      <c r="Z145" s="261"/>
      <c r="AA145" s="262"/>
      <c r="AB145" s="263">
        <f t="shared" ref="AB145:AB147" si="245">Z145*AA145</f>
        <v>0</v>
      </c>
      <c r="AC145" s="266">
        <f t="shared" ref="AC145:AC148" si="246">G145+M145+S145+Y145</f>
        <v>0</v>
      </c>
      <c r="AD145" s="319">
        <f t="shared" ref="AD145:AD148" si="247">J145+P145+V145+AB145</f>
        <v>0</v>
      </c>
      <c r="AE145" s="320">
        <f t="shared" ref="AE145:AE148" si="248">AC145-AD145</f>
        <v>0</v>
      </c>
      <c r="AF145" s="321" t="e">
        <f t="shared" ref="AF145:AF148" si="249">AE145/AC145</f>
        <v>#DIV/0!</v>
      </c>
      <c r="AG145" s="274"/>
      <c r="AH145" s="99"/>
      <c r="AI145" s="99"/>
    </row>
    <row r="146" spans="1:35" ht="94.5" customHeight="1" x14ac:dyDescent="0.65">
      <c r="A146" s="113" t="s">
        <v>104</v>
      </c>
      <c r="B146" s="271" t="s">
        <v>108</v>
      </c>
      <c r="C146" s="412" t="s">
        <v>340</v>
      </c>
      <c r="D146" s="437" t="s">
        <v>282</v>
      </c>
      <c r="E146" s="397">
        <v>180</v>
      </c>
      <c r="F146" s="118">
        <v>180</v>
      </c>
      <c r="G146" s="119">
        <f t="shared" si="238"/>
        <v>32400</v>
      </c>
      <c r="H146" s="117">
        <v>200</v>
      </c>
      <c r="I146" s="118">
        <v>200</v>
      </c>
      <c r="J146" s="138">
        <f t="shared" si="239"/>
        <v>40000</v>
      </c>
      <c r="K146" s="205"/>
      <c r="L146" s="118"/>
      <c r="M146" s="138">
        <f t="shared" si="240"/>
        <v>0</v>
      </c>
      <c r="N146" s="117"/>
      <c r="O146" s="118"/>
      <c r="P146" s="138">
        <f t="shared" si="241"/>
        <v>0</v>
      </c>
      <c r="Q146" s="205"/>
      <c r="R146" s="118"/>
      <c r="S146" s="138">
        <f t="shared" si="242"/>
        <v>0</v>
      </c>
      <c r="T146" s="117"/>
      <c r="U146" s="118"/>
      <c r="V146" s="138">
        <f t="shared" si="243"/>
        <v>0</v>
      </c>
      <c r="W146" s="205"/>
      <c r="X146" s="118"/>
      <c r="Y146" s="138">
        <f t="shared" si="244"/>
        <v>0</v>
      </c>
      <c r="Z146" s="117"/>
      <c r="AA146" s="118"/>
      <c r="AB146" s="119">
        <f t="shared" si="245"/>
        <v>0</v>
      </c>
      <c r="AC146" s="120">
        <f t="shared" si="246"/>
        <v>32400</v>
      </c>
      <c r="AD146" s="322">
        <f t="shared" si="247"/>
        <v>40000</v>
      </c>
      <c r="AE146" s="323">
        <f t="shared" si="248"/>
        <v>-7600</v>
      </c>
      <c r="AF146" s="321">
        <f t="shared" si="249"/>
        <v>-0.23456790123456789</v>
      </c>
      <c r="AG146" s="436" t="s">
        <v>341</v>
      </c>
      <c r="AH146" s="99"/>
      <c r="AI146" s="99"/>
    </row>
    <row r="147" spans="1:35" ht="30" customHeight="1" thickBot="1" x14ac:dyDescent="0.8">
      <c r="A147" s="139" t="s">
        <v>104</v>
      </c>
      <c r="B147" s="275" t="s">
        <v>109</v>
      </c>
      <c r="C147" s="276" t="s">
        <v>214</v>
      </c>
      <c r="D147" s="277" t="s">
        <v>213</v>
      </c>
      <c r="E147" s="143"/>
      <c r="F147" s="144"/>
      <c r="G147" s="145">
        <f t="shared" si="238"/>
        <v>0</v>
      </c>
      <c r="H147" s="143"/>
      <c r="I147" s="144"/>
      <c r="J147" s="146">
        <f t="shared" si="239"/>
        <v>0</v>
      </c>
      <c r="K147" s="207"/>
      <c r="L147" s="144"/>
      <c r="M147" s="146">
        <f t="shared" si="240"/>
        <v>0</v>
      </c>
      <c r="N147" s="143"/>
      <c r="O147" s="144"/>
      <c r="P147" s="146">
        <f t="shared" si="241"/>
        <v>0</v>
      </c>
      <c r="Q147" s="207"/>
      <c r="R147" s="144"/>
      <c r="S147" s="146">
        <f t="shared" si="242"/>
        <v>0</v>
      </c>
      <c r="T147" s="143"/>
      <c r="U147" s="144"/>
      <c r="V147" s="146">
        <f t="shared" si="243"/>
        <v>0</v>
      </c>
      <c r="W147" s="207"/>
      <c r="X147" s="144"/>
      <c r="Y147" s="146">
        <f t="shared" si="244"/>
        <v>0</v>
      </c>
      <c r="Z147" s="143"/>
      <c r="AA147" s="144"/>
      <c r="AB147" s="145">
        <f t="shared" si="245"/>
        <v>0</v>
      </c>
      <c r="AC147" s="236">
        <f t="shared" si="246"/>
        <v>0</v>
      </c>
      <c r="AD147" s="324">
        <f t="shared" si="247"/>
        <v>0</v>
      </c>
      <c r="AE147" s="323">
        <f t="shared" si="248"/>
        <v>0</v>
      </c>
      <c r="AF147" s="321" t="e">
        <f t="shared" si="249"/>
        <v>#DIV/0!</v>
      </c>
      <c r="AG147" s="274"/>
      <c r="AH147" s="99"/>
      <c r="AI147" s="99"/>
    </row>
    <row r="148" spans="1:35" ht="15.75" customHeight="1" x14ac:dyDescent="0.65">
      <c r="A148" s="605" t="s">
        <v>215</v>
      </c>
      <c r="B148" s="606"/>
      <c r="C148" s="607"/>
      <c r="D148" s="325"/>
      <c r="E148" s="326">
        <f t="shared" ref="E148:AB148" si="250">SUM(E145:E147)</f>
        <v>180</v>
      </c>
      <c r="F148" s="327">
        <f t="shared" si="250"/>
        <v>180</v>
      </c>
      <c r="G148" s="328">
        <f t="shared" si="250"/>
        <v>32400</v>
      </c>
      <c r="H148" s="329">
        <f t="shared" si="250"/>
        <v>200</v>
      </c>
      <c r="I148" s="330">
        <f t="shared" si="250"/>
        <v>200</v>
      </c>
      <c r="J148" s="330">
        <f t="shared" si="250"/>
        <v>40000</v>
      </c>
      <c r="K148" s="331">
        <f t="shared" si="250"/>
        <v>0</v>
      </c>
      <c r="L148" s="327">
        <f t="shared" si="250"/>
        <v>0</v>
      </c>
      <c r="M148" s="327">
        <f t="shared" si="250"/>
        <v>0</v>
      </c>
      <c r="N148" s="326">
        <f t="shared" si="250"/>
        <v>0</v>
      </c>
      <c r="O148" s="327">
        <f t="shared" si="250"/>
        <v>0</v>
      </c>
      <c r="P148" s="327">
        <f t="shared" si="250"/>
        <v>0</v>
      </c>
      <c r="Q148" s="331">
        <f t="shared" si="250"/>
        <v>0</v>
      </c>
      <c r="R148" s="327">
        <f t="shared" si="250"/>
        <v>0</v>
      </c>
      <c r="S148" s="327">
        <f t="shared" si="250"/>
        <v>0</v>
      </c>
      <c r="T148" s="326">
        <f t="shared" si="250"/>
        <v>0</v>
      </c>
      <c r="U148" s="327">
        <f t="shared" si="250"/>
        <v>0</v>
      </c>
      <c r="V148" s="327">
        <f t="shared" si="250"/>
        <v>0</v>
      </c>
      <c r="W148" s="331">
        <f t="shared" si="250"/>
        <v>0</v>
      </c>
      <c r="X148" s="327">
        <f t="shared" si="250"/>
        <v>0</v>
      </c>
      <c r="Y148" s="327">
        <f t="shared" si="250"/>
        <v>0</v>
      </c>
      <c r="Z148" s="326">
        <f t="shared" si="250"/>
        <v>0</v>
      </c>
      <c r="AA148" s="327">
        <f t="shared" si="250"/>
        <v>0</v>
      </c>
      <c r="AB148" s="327">
        <f t="shared" si="250"/>
        <v>0</v>
      </c>
      <c r="AC148" s="285">
        <f t="shared" si="246"/>
        <v>32400</v>
      </c>
      <c r="AD148" s="332">
        <f t="shared" si="247"/>
        <v>40000</v>
      </c>
      <c r="AE148" s="333">
        <f t="shared" si="248"/>
        <v>-7600</v>
      </c>
      <c r="AF148" s="334">
        <f t="shared" si="249"/>
        <v>-0.23456790123456789</v>
      </c>
      <c r="AG148" s="314"/>
      <c r="AH148" s="99"/>
      <c r="AI148" s="99"/>
    </row>
    <row r="149" spans="1:35" ht="15" customHeight="1" x14ac:dyDescent="0.65">
      <c r="A149" s="197" t="s">
        <v>99</v>
      </c>
      <c r="B149" s="247" t="s">
        <v>32</v>
      </c>
      <c r="C149" s="250" t="s">
        <v>216</v>
      </c>
      <c r="D149" s="251"/>
      <c r="E149" s="252"/>
      <c r="F149" s="253"/>
      <c r="G149" s="253"/>
      <c r="H149" s="252"/>
      <c r="I149" s="253"/>
      <c r="J149" s="254"/>
      <c r="K149" s="253"/>
      <c r="L149" s="253"/>
      <c r="M149" s="254"/>
      <c r="N149" s="252"/>
      <c r="O149" s="253"/>
      <c r="P149" s="254"/>
      <c r="Q149" s="253"/>
      <c r="R149" s="253"/>
      <c r="S149" s="254"/>
      <c r="T149" s="252"/>
      <c r="U149" s="253"/>
      <c r="V149" s="254"/>
      <c r="W149" s="253"/>
      <c r="X149" s="253"/>
      <c r="Y149" s="254"/>
      <c r="Z149" s="252"/>
      <c r="AA149" s="253"/>
      <c r="AB149" s="254"/>
      <c r="AC149" s="316"/>
      <c r="AD149" s="317"/>
      <c r="AE149" s="335"/>
      <c r="AF149" s="336"/>
      <c r="AG149" s="337"/>
      <c r="AH149" s="99"/>
      <c r="AI149" s="99"/>
    </row>
    <row r="150" spans="1:35" ht="30" customHeight="1" x14ac:dyDescent="0.65">
      <c r="A150" s="257" t="s">
        <v>104</v>
      </c>
      <c r="B150" s="258" t="s">
        <v>105</v>
      </c>
      <c r="C150" s="259" t="s">
        <v>696</v>
      </c>
      <c r="D150" s="260" t="s">
        <v>217</v>
      </c>
      <c r="E150" s="438">
        <v>5</v>
      </c>
      <c r="F150" s="262">
        <v>10000</v>
      </c>
      <c r="G150" s="263">
        <f t="shared" ref="G150:G153" si="251">E150*F150</f>
        <v>50000</v>
      </c>
      <c r="H150" s="408">
        <v>5</v>
      </c>
      <c r="I150" s="262">
        <v>10000</v>
      </c>
      <c r="J150" s="264">
        <f t="shared" ref="J150:J153" si="252">H150*I150</f>
        <v>50000</v>
      </c>
      <c r="K150" s="265"/>
      <c r="L150" s="262"/>
      <c r="M150" s="264">
        <f t="shared" ref="M150:M153" si="253">K150*L150</f>
        <v>0</v>
      </c>
      <c r="N150" s="261"/>
      <c r="O150" s="262"/>
      <c r="P150" s="264">
        <f t="shared" ref="P150:P153" si="254">N150*O150</f>
        <v>0</v>
      </c>
      <c r="Q150" s="265"/>
      <c r="R150" s="262"/>
      <c r="S150" s="264">
        <f t="shared" ref="S150:S153" si="255">Q150*R150</f>
        <v>0</v>
      </c>
      <c r="T150" s="261"/>
      <c r="U150" s="262"/>
      <c r="V150" s="264">
        <f t="shared" ref="V150:V153" si="256">T150*U150</f>
        <v>0</v>
      </c>
      <c r="W150" s="265"/>
      <c r="X150" s="262"/>
      <c r="Y150" s="264">
        <f t="shared" ref="Y150:Y153" si="257">W150*X150</f>
        <v>0</v>
      </c>
      <c r="Z150" s="261"/>
      <c r="AA150" s="262"/>
      <c r="AB150" s="263">
        <f t="shared" ref="AB150:AB153" si="258">Z150*AA150</f>
        <v>0</v>
      </c>
      <c r="AC150" s="266">
        <f t="shared" ref="AC150:AC154" si="259">G150+M150+S150+Y150</f>
        <v>50000</v>
      </c>
      <c r="AD150" s="319">
        <f t="shared" ref="AD150:AD154" si="260">J150+P150+V150+AB150</f>
        <v>50000</v>
      </c>
      <c r="AE150" s="266">
        <f t="shared" ref="AE150:AE154" si="261">AC150-AD150</f>
        <v>0</v>
      </c>
      <c r="AF150" s="269">
        <f t="shared" ref="AF150:AF154" si="262">AE150/AC150</f>
        <v>0</v>
      </c>
      <c r="AG150" s="270"/>
      <c r="AH150" s="99"/>
      <c r="AI150" s="99"/>
    </row>
    <row r="151" spans="1:35" ht="30" customHeight="1" thickBot="1" x14ac:dyDescent="0.8">
      <c r="A151" s="113" t="s">
        <v>104</v>
      </c>
      <c r="B151" s="271" t="s">
        <v>108</v>
      </c>
      <c r="C151" s="563" t="s">
        <v>695</v>
      </c>
      <c r="D151" s="272" t="s">
        <v>217</v>
      </c>
      <c r="E151" s="397">
        <v>5</v>
      </c>
      <c r="F151" s="118">
        <v>15000</v>
      </c>
      <c r="G151" s="119">
        <f t="shared" si="251"/>
        <v>75000</v>
      </c>
      <c r="H151" s="397">
        <v>5</v>
      </c>
      <c r="I151" s="118">
        <v>15000</v>
      </c>
      <c r="J151" s="138">
        <f t="shared" si="252"/>
        <v>75000</v>
      </c>
      <c r="K151" s="205"/>
      <c r="L151" s="118"/>
      <c r="M151" s="138">
        <f t="shared" si="253"/>
        <v>0</v>
      </c>
      <c r="N151" s="117"/>
      <c r="O151" s="118"/>
      <c r="P151" s="138">
        <f t="shared" si="254"/>
        <v>0</v>
      </c>
      <c r="Q151" s="205"/>
      <c r="R151" s="118"/>
      <c r="S151" s="138">
        <f t="shared" si="255"/>
        <v>0</v>
      </c>
      <c r="T151" s="117"/>
      <c r="U151" s="118"/>
      <c r="V151" s="138">
        <f t="shared" si="256"/>
        <v>0</v>
      </c>
      <c r="W151" s="205"/>
      <c r="X151" s="118"/>
      <c r="Y151" s="138">
        <f t="shared" si="257"/>
        <v>0</v>
      </c>
      <c r="Z151" s="117"/>
      <c r="AA151" s="118"/>
      <c r="AB151" s="119">
        <f t="shared" si="258"/>
        <v>0</v>
      </c>
      <c r="AC151" s="120">
        <f t="shared" si="259"/>
        <v>75000</v>
      </c>
      <c r="AD151" s="322">
        <f t="shared" si="260"/>
        <v>75000</v>
      </c>
      <c r="AE151" s="120">
        <f t="shared" si="261"/>
        <v>0</v>
      </c>
      <c r="AF151" s="273">
        <f t="shared" si="262"/>
        <v>0</v>
      </c>
      <c r="AG151" s="274"/>
      <c r="AH151" s="99"/>
      <c r="AI151" s="99"/>
    </row>
    <row r="152" spans="1:35" ht="30" customHeight="1" x14ac:dyDescent="0.65">
      <c r="A152" s="113" t="s">
        <v>104</v>
      </c>
      <c r="B152" s="271" t="s">
        <v>109</v>
      </c>
      <c r="C152" s="563" t="s">
        <v>690</v>
      </c>
      <c r="D152" s="272" t="s">
        <v>217</v>
      </c>
      <c r="E152" s="397">
        <v>1</v>
      </c>
      <c r="F152" s="118">
        <v>30000</v>
      </c>
      <c r="G152" s="119">
        <f t="shared" si="251"/>
        <v>30000</v>
      </c>
      <c r="H152" s="408">
        <v>1</v>
      </c>
      <c r="I152" s="118">
        <v>29900</v>
      </c>
      <c r="J152" s="138">
        <f t="shared" si="252"/>
        <v>29900</v>
      </c>
      <c r="K152" s="205"/>
      <c r="L152" s="118"/>
      <c r="M152" s="138">
        <f t="shared" si="253"/>
        <v>0</v>
      </c>
      <c r="N152" s="117"/>
      <c r="O152" s="118"/>
      <c r="P152" s="138">
        <f t="shared" si="254"/>
        <v>0</v>
      </c>
      <c r="Q152" s="205"/>
      <c r="R152" s="118"/>
      <c r="S152" s="138">
        <f t="shared" si="255"/>
        <v>0</v>
      </c>
      <c r="T152" s="117"/>
      <c r="U152" s="118"/>
      <c r="V152" s="138">
        <f t="shared" si="256"/>
        <v>0</v>
      </c>
      <c r="W152" s="205"/>
      <c r="X152" s="118"/>
      <c r="Y152" s="138">
        <f t="shared" si="257"/>
        <v>0</v>
      </c>
      <c r="Z152" s="117"/>
      <c r="AA152" s="118"/>
      <c r="AB152" s="119">
        <f t="shared" si="258"/>
        <v>0</v>
      </c>
      <c r="AC152" s="120">
        <f t="shared" si="259"/>
        <v>30000</v>
      </c>
      <c r="AD152" s="322">
        <f t="shared" si="260"/>
        <v>29900</v>
      </c>
      <c r="AE152" s="120">
        <f t="shared" si="261"/>
        <v>100</v>
      </c>
      <c r="AF152" s="273">
        <f t="shared" si="262"/>
        <v>3.3333333333333335E-3</v>
      </c>
      <c r="AG152" s="274"/>
      <c r="AH152" s="99"/>
      <c r="AI152" s="99"/>
    </row>
    <row r="153" spans="1:35" ht="30" customHeight="1" thickBot="1" x14ac:dyDescent="0.8">
      <c r="A153" s="139" t="s">
        <v>104</v>
      </c>
      <c r="B153" s="275" t="s">
        <v>185</v>
      </c>
      <c r="C153" s="411" t="s">
        <v>283</v>
      </c>
      <c r="D153" s="277" t="s">
        <v>217</v>
      </c>
      <c r="E153" s="420">
        <v>5</v>
      </c>
      <c r="F153" s="144">
        <v>20000</v>
      </c>
      <c r="G153" s="145">
        <f t="shared" si="251"/>
        <v>100000</v>
      </c>
      <c r="H153" s="420">
        <v>5</v>
      </c>
      <c r="I153" s="144">
        <v>20000</v>
      </c>
      <c r="J153" s="146">
        <f t="shared" si="252"/>
        <v>100000</v>
      </c>
      <c r="K153" s="207"/>
      <c r="L153" s="144"/>
      <c r="M153" s="146">
        <f t="shared" si="253"/>
        <v>0</v>
      </c>
      <c r="N153" s="143"/>
      <c r="O153" s="144"/>
      <c r="P153" s="146">
        <f t="shared" si="254"/>
        <v>0</v>
      </c>
      <c r="Q153" s="207"/>
      <c r="R153" s="144"/>
      <c r="S153" s="146">
        <f t="shared" si="255"/>
        <v>0</v>
      </c>
      <c r="T153" s="143"/>
      <c r="U153" s="144"/>
      <c r="V153" s="146">
        <f t="shared" si="256"/>
        <v>0</v>
      </c>
      <c r="W153" s="207"/>
      <c r="X153" s="144"/>
      <c r="Y153" s="146">
        <f t="shared" si="257"/>
        <v>0</v>
      </c>
      <c r="Z153" s="143"/>
      <c r="AA153" s="144"/>
      <c r="AB153" s="145">
        <f t="shared" si="258"/>
        <v>0</v>
      </c>
      <c r="AC153" s="236">
        <f t="shared" si="259"/>
        <v>100000</v>
      </c>
      <c r="AD153" s="324">
        <f t="shared" si="260"/>
        <v>100000</v>
      </c>
      <c r="AE153" s="236">
        <f t="shared" si="261"/>
        <v>0</v>
      </c>
      <c r="AF153" s="338">
        <f t="shared" si="262"/>
        <v>0</v>
      </c>
      <c r="AG153" s="339"/>
      <c r="AH153" s="99"/>
      <c r="AI153" s="99"/>
    </row>
    <row r="154" spans="1:35" ht="15" customHeight="1" x14ac:dyDescent="0.65">
      <c r="A154" s="605" t="s">
        <v>218</v>
      </c>
      <c r="B154" s="606"/>
      <c r="C154" s="607"/>
      <c r="D154" s="281"/>
      <c r="E154" s="326">
        <f t="shared" ref="E154:AB154" si="263">SUM(E150:E153)</f>
        <v>16</v>
      </c>
      <c r="F154" s="327">
        <f t="shared" si="263"/>
        <v>75000</v>
      </c>
      <c r="G154" s="328">
        <f t="shared" si="263"/>
        <v>255000</v>
      </c>
      <c r="H154" s="329">
        <f t="shared" si="263"/>
        <v>16</v>
      </c>
      <c r="I154" s="330">
        <f t="shared" si="263"/>
        <v>74900</v>
      </c>
      <c r="J154" s="330">
        <f t="shared" si="263"/>
        <v>254900</v>
      </c>
      <c r="K154" s="331">
        <f t="shared" si="263"/>
        <v>0</v>
      </c>
      <c r="L154" s="327">
        <f t="shared" si="263"/>
        <v>0</v>
      </c>
      <c r="M154" s="327">
        <f t="shared" si="263"/>
        <v>0</v>
      </c>
      <c r="N154" s="326">
        <f t="shared" si="263"/>
        <v>0</v>
      </c>
      <c r="O154" s="327">
        <f t="shared" si="263"/>
        <v>0</v>
      </c>
      <c r="P154" s="327">
        <f t="shared" si="263"/>
        <v>0</v>
      </c>
      <c r="Q154" s="331">
        <f t="shared" si="263"/>
        <v>0</v>
      </c>
      <c r="R154" s="327">
        <f t="shared" si="263"/>
        <v>0</v>
      </c>
      <c r="S154" s="327">
        <f t="shared" si="263"/>
        <v>0</v>
      </c>
      <c r="T154" s="326">
        <f t="shared" si="263"/>
        <v>0</v>
      </c>
      <c r="U154" s="327">
        <f t="shared" si="263"/>
        <v>0</v>
      </c>
      <c r="V154" s="327">
        <f t="shared" si="263"/>
        <v>0</v>
      </c>
      <c r="W154" s="331">
        <f t="shared" si="263"/>
        <v>0</v>
      </c>
      <c r="X154" s="327">
        <f t="shared" si="263"/>
        <v>0</v>
      </c>
      <c r="Y154" s="327">
        <f t="shared" si="263"/>
        <v>0</v>
      </c>
      <c r="Z154" s="326">
        <f t="shared" si="263"/>
        <v>0</v>
      </c>
      <c r="AA154" s="327">
        <f t="shared" si="263"/>
        <v>0</v>
      </c>
      <c r="AB154" s="327">
        <f t="shared" si="263"/>
        <v>0</v>
      </c>
      <c r="AC154" s="285">
        <f t="shared" si="259"/>
        <v>255000</v>
      </c>
      <c r="AD154" s="332">
        <f t="shared" si="260"/>
        <v>254900</v>
      </c>
      <c r="AE154" s="340">
        <f t="shared" si="261"/>
        <v>100</v>
      </c>
      <c r="AF154" s="341">
        <f t="shared" si="262"/>
        <v>3.9215686274509802E-4</v>
      </c>
      <c r="AG154" s="342"/>
      <c r="AH154" s="99"/>
      <c r="AI154" s="99"/>
    </row>
    <row r="155" spans="1:35" ht="15" customHeight="1" x14ac:dyDescent="0.65">
      <c r="A155" s="343" t="s">
        <v>99</v>
      </c>
      <c r="B155" s="247" t="s">
        <v>219</v>
      </c>
      <c r="C155" s="165" t="s">
        <v>220</v>
      </c>
      <c r="D155" s="239"/>
      <c r="E155" s="240"/>
      <c r="F155" s="241"/>
      <c r="G155" s="241"/>
      <c r="H155" s="240"/>
      <c r="I155" s="241"/>
      <c r="J155" s="241"/>
      <c r="K155" s="241"/>
      <c r="L155" s="241"/>
      <c r="M155" s="242"/>
      <c r="N155" s="240"/>
      <c r="O155" s="241"/>
      <c r="P155" s="242"/>
      <c r="Q155" s="241"/>
      <c r="R155" s="241"/>
      <c r="S155" s="242"/>
      <c r="T155" s="240"/>
      <c r="U155" s="241"/>
      <c r="V155" s="242"/>
      <c r="W155" s="241"/>
      <c r="X155" s="241"/>
      <c r="Y155" s="242"/>
      <c r="Z155" s="240"/>
      <c r="AA155" s="241"/>
      <c r="AB155" s="242"/>
      <c r="AC155" s="240"/>
      <c r="AD155" s="241"/>
      <c r="AE155" s="317"/>
      <c r="AF155" s="336"/>
      <c r="AG155" s="337"/>
      <c r="AH155" s="99"/>
      <c r="AI155" s="99"/>
    </row>
    <row r="156" spans="1:35" ht="30" customHeight="1" x14ac:dyDescent="0.65">
      <c r="A156" s="100" t="s">
        <v>101</v>
      </c>
      <c r="B156" s="101" t="s">
        <v>221</v>
      </c>
      <c r="C156" s="515" t="s">
        <v>222</v>
      </c>
      <c r="D156" s="179"/>
      <c r="E156" s="200">
        <f t="shared" ref="E156:AB156" si="264">SUM(E157:E161)</f>
        <v>26</v>
      </c>
      <c r="F156" s="201">
        <f t="shared" si="264"/>
        <v>90000</v>
      </c>
      <c r="G156" s="202">
        <f t="shared" si="264"/>
        <v>375000</v>
      </c>
      <c r="H156" s="104">
        <f t="shared" si="264"/>
        <v>26</v>
      </c>
      <c r="I156" s="105">
        <f t="shared" si="264"/>
        <v>90490</v>
      </c>
      <c r="J156" s="137">
        <f t="shared" si="264"/>
        <v>379900</v>
      </c>
      <c r="K156" s="213">
        <f t="shared" si="264"/>
        <v>0</v>
      </c>
      <c r="L156" s="201">
        <f t="shared" si="264"/>
        <v>0</v>
      </c>
      <c r="M156" s="214">
        <f t="shared" si="264"/>
        <v>0</v>
      </c>
      <c r="N156" s="200">
        <f t="shared" si="264"/>
        <v>0</v>
      </c>
      <c r="O156" s="201">
        <f t="shared" si="264"/>
        <v>0</v>
      </c>
      <c r="P156" s="214">
        <f t="shared" si="264"/>
        <v>0</v>
      </c>
      <c r="Q156" s="213">
        <f t="shared" si="264"/>
        <v>0</v>
      </c>
      <c r="R156" s="201">
        <f t="shared" si="264"/>
        <v>0</v>
      </c>
      <c r="S156" s="214">
        <f t="shared" si="264"/>
        <v>0</v>
      </c>
      <c r="T156" s="200">
        <f t="shared" si="264"/>
        <v>0</v>
      </c>
      <c r="U156" s="201">
        <f t="shared" si="264"/>
        <v>0</v>
      </c>
      <c r="V156" s="214">
        <f t="shared" si="264"/>
        <v>0</v>
      </c>
      <c r="W156" s="213">
        <f t="shared" si="264"/>
        <v>0</v>
      </c>
      <c r="X156" s="201">
        <f t="shared" si="264"/>
        <v>0</v>
      </c>
      <c r="Y156" s="214">
        <f t="shared" si="264"/>
        <v>0</v>
      </c>
      <c r="Z156" s="200">
        <f t="shared" si="264"/>
        <v>0</v>
      </c>
      <c r="AA156" s="201">
        <f t="shared" si="264"/>
        <v>0</v>
      </c>
      <c r="AB156" s="214">
        <f t="shared" si="264"/>
        <v>0</v>
      </c>
      <c r="AC156" s="107">
        <f t="shared" ref="AC156:AC192" si="265">G156+M156+S156+Y156</f>
        <v>375000</v>
      </c>
      <c r="AD156" s="344">
        <f t="shared" ref="AD156:AD192" si="266">J156+P156+V156+AB156</f>
        <v>379900</v>
      </c>
      <c r="AE156" s="345">
        <f t="shared" ref="AE156:AE193" si="267">AC156-AD156</f>
        <v>-4900</v>
      </c>
      <c r="AF156" s="346">
        <f t="shared" ref="AF156:AF193" si="268">AE156/AC156</f>
        <v>-1.3066666666666667E-2</v>
      </c>
      <c r="AG156" s="347"/>
      <c r="AH156" s="112"/>
      <c r="AI156" s="112"/>
    </row>
    <row r="157" spans="1:35" ht="36.75" customHeight="1" x14ac:dyDescent="0.65">
      <c r="A157" s="113" t="s">
        <v>104</v>
      </c>
      <c r="B157" s="114" t="s">
        <v>105</v>
      </c>
      <c r="C157" s="441" t="s">
        <v>346</v>
      </c>
      <c r="D157" s="116" t="s">
        <v>124</v>
      </c>
      <c r="E157" s="439">
        <v>4</v>
      </c>
      <c r="F157" s="443">
        <v>20000</v>
      </c>
      <c r="G157" s="119">
        <f t="shared" ref="G157:G161" si="269">E157*F157</f>
        <v>80000</v>
      </c>
      <c r="H157" s="397">
        <v>4</v>
      </c>
      <c r="I157" s="118">
        <v>20000</v>
      </c>
      <c r="J157" s="138">
        <f t="shared" ref="J157:J161" si="270">H157*I157</f>
        <v>80000</v>
      </c>
      <c r="K157" s="205"/>
      <c r="L157" s="118"/>
      <c r="M157" s="138">
        <f t="shared" ref="M157:M161" si="271">K157*L157</f>
        <v>0</v>
      </c>
      <c r="N157" s="117"/>
      <c r="O157" s="118"/>
      <c r="P157" s="138">
        <f t="shared" ref="P157:P161" si="272">N157*O157</f>
        <v>0</v>
      </c>
      <c r="Q157" s="205"/>
      <c r="R157" s="118"/>
      <c r="S157" s="138">
        <f t="shared" ref="S157:S161" si="273">Q157*R157</f>
        <v>0</v>
      </c>
      <c r="T157" s="117"/>
      <c r="U157" s="118"/>
      <c r="V157" s="138">
        <f t="shared" ref="V157:V161" si="274">T157*U157</f>
        <v>0</v>
      </c>
      <c r="W157" s="205"/>
      <c r="X157" s="118"/>
      <c r="Y157" s="138">
        <f t="shared" ref="Y157:Y161" si="275">W157*X157</f>
        <v>0</v>
      </c>
      <c r="Z157" s="117"/>
      <c r="AA157" s="118"/>
      <c r="AB157" s="138">
        <f t="shared" ref="AB157:AB161" si="276">Z157*AA157</f>
        <v>0</v>
      </c>
      <c r="AC157" s="120">
        <f t="shared" si="265"/>
        <v>80000</v>
      </c>
      <c r="AD157" s="322">
        <f t="shared" si="266"/>
        <v>80000</v>
      </c>
      <c r="AE157" s="120">
        <f t="shared" si="267"/>
        <v>0</v>
      </c>
      <c r="AF157" s="273">
        <f t="shared" si="268"/>
        <v>0</v>
      </c>
      <c r="AG157" s="446" t="s">
        <v>345</v>
      </c>
      <c r="AH157" s="99"/>
      <c r="AI157" s="99"/>
    </row>
    <row r="158" spans="1:35" ht="36.75" customHeight="1" x14ac:dyDescent="0.65">
      <c r="A158" s="113" t="s">
        <v>104</v>
      </c>
      <c r="B158" s="114" t="s">
        <v>108</v>
      </c>
      <c r="C158" s="442" t="s">
        <v>344</v>
      </c>
      <c r="D158" s="116" t="s">
        <v>124</v>
      </c>
      <c r="E158" s="445">
        <v>4</v>
      </c>
      <c r="F158" s="444">
        <v>20000</v>
      </c>
      <c r="G158" s="119">
        <f t="shared" si="269"/>
        <v>80000</v>
      </c>
      <c r="H158" s="397">
        <v>4</v>
      </c>
      <c r="I158" s="118">
        <v>20000</v>
      </c>
      <c r="J158" s="138">
        <f t="shared" si="270"/>
        <v>80000</v>
      </c>
      <c r="K158" s="205"/>
      <c r="L158" s="118"/>
      <c r="M158" s="138">
        <f t="shared" si="271"/>
        <v>0</v>
      </c>
      <c r="N158" s="117"/>
      <c r="O158" s="118"/>
      <c r="P158" s="138">
        <f t="shared" si="272"/>
        <v>0</v>
      </c>
      <c r="Q158" s="205"/>
      <c r="R158" s="118"/>
      <c r="S158" s="138">
        <f t="shared" si="273"/>
        <v>0</v>
      </c>
      <c r="T158" s="117"/>
      <c r="U158" s="118"/>
      <c r="V158" s="138">
        <f t="shared" si="274"/>
        <v>0</v>
      </c>
      <c r="W158" s="205"/>
      <c r="X158" s="118"/>
      <c r="Y158" s="138">
        <f t="shared" si="275"/>
        <v>0</v>
      </c>
      <c r="Z158" s="117"/>
      <c r="AA158" s="118"/>
      <c r="AB158" s="138">
        <f t="shared" si="276"/>
        <v>0</v>
      </c>
      <c r="AC158" s="120">
        <f t="shared" si="265"/>
        <v>80000</v>
      </c>
      <c r="AD158" s="322">
        <f t="shared" si="266"/>
        <v>80000</v>
      </c>
      <c r="AE158" s="120">
        <f t="shared" si="267"/>
        <v>0</v>
      </c>
      <c r="AF158" s="273">
        <f t="shared" si="268"/>
        <v>0</v>
      </c>
      <c r="AG158" s="446" t="s">
        <v>284</v>
      </c>
      <c r="AH158" s="99"/>
      <c r="AI158" s="99"/>
    </row>
    <row r="159" spans="1:35" s="396" customFormat="1" ht="45" customHeight="1" x14ac:dyDescent="0.65">
      <c r="A159" s="113" t="s">
        <v>104</v>
      </c>
      <c r="B159" s="435" t="s">
        <v>109</v>
      </c>
      <c r="C159" s="442" t="s">
        <v>347</v>
      </c>
      <c r="D159" s="440" t="s">
        <v>208</v>
      </c>
      <c r="E159" s="445">
        <v>4</v>
      </c>
      <c r="F159" s="444">
        <v>22500</v>
      </c>
      <c r="G159" s="119">
        <f t="shared" si="269"/>
        <v>90000</v>
      </c>
      <c r="H159" s="419">
        <v>4</v>
      </c>
      <c r="I159" s="130">
        <v>22500</v>
      </c>
      <c r="J159" s="138">
        <f t="shared" si="270"/>
        <v>90000</v>
      </c>
      <c r="K159" s="227"/>
      <c r="L159" s="130"/>
      <c r="M159" s="228"/>
      <c r="N159" s="129"/>
      <c r="O159" s="130"/>
      <c r="P159" s="228"/>
      <c r="Q159" s="227"/>
      <c r="R159" s="130"/>
      <c r="S159" s="228"/>
      <c r="T159" s="129"/>
      <c r="U159" s="130"/>
      <c r="V159" s="228"/>
      <c r="W159" s="227"/>
      <c r="X159" s="130"/>
      <c r="Y159" s="228"/>
      <c r="Z159" s="129"/>
      <c r="AA159" s="130"/>
      <c r="AB159" s="228"/>
      <c r="AC159" s="120">
        <f t="shared" ref="AC159:AC160" si="277">G159+M159+S159+Y159</f>
        <v>90000</v>
      </c>
      <c r="AD159" s="322">
        <f t="shared" ref="AD159:AD160" si="278">J159+P159+V159+AB159</f>
        <v>90000</v>
      </c>
      <c r="AE159" s="120">
        <f t="shared" ref="AE159:AE160" si="279">AC159-AD159</f>
        <v>0</v>
      </c>
      <c r="AF159" s="273">
        <f t="shared" ref="AF159:AF160" si="280">AE159/AC159</f>
        <v>0</v>
      </c>
      <c r="AG159" s="446" t="s">
        <v>286</v>
      </c>
      <c r="AH159" s="99"/>
      <c r="AI159" s="99"/>
    </row>
    <row r="160" spans="1:35" s="396" customFormat="1" ht="104.25" customHeight="1" x14ac:dyDescent="0.65">
      <c r="A160" s="113" t="s">
        <v>104</v>
      </c>
      <c r="B160" s="435" t="s">
        <v>185</v>
      </c>
      <c r="C160" s="441" t="s">
        <v>348</v>
      </c>
      <c r="D160" s="440" t="s">
        <v>208</v>
      </c>
      <c r="E160" s="439">
        <v>4</v>
      </c>
      <c r="F160" s="443">
        <v>25000</v>
      </c>
      <c r="G160" s="119">
        <f t="shared" si="269"/>
        <v>100000</v>
      </c>
      <c r="H160" s="419">
        <v>4</v>
      </c>
      <c r="I160" s="130">
        <v>25000</v>
      </c>
      <c r="J160" s="138">
        <f t="shared" si="270"/>
        <v>100000</v>
      </c>
      <c r="K160" s="227"/>
      <c r="L160" s="130"/>
      <c r="M160" s="228"/>
      <c r="N160" s="129"/>
      <c r="O160" s="130"/>
      <c r="P160" s="228"/>
      <c r="Q160" s="227"/>
      <c r="R160" s="130"/>
      <c r="S160" s="228"/>
      <c r="T160" s="129"/>
      <c r="U160" s="130"/>
      <c r="V160" s="228"/>
      <c r="W160" s="227"/>
      <c r="X160" s="130"/>
      <c r="Y160" s="228"/>
      <c r="Z160" s="129"/>
      <c r="AA160" s="130"/>
      <c r="AB160" s="228"/>
      <c r="AC160" s="120">
        <f t="shared" si="277"/>
        <v>100000</v>
      </c>
      <c r="AD160" s="322">
        <f t="shared" si="278"/>
        <v>100000</v>
      </c>
      <c r="AE160" s="120">
        <f t="shared" si="279"/>
        <v>0</v>
      </c>
      <c r="AF160" s="273">
        <f t="shared" si="280"/>
        <v>0</v>
      </c>
      <c r="AG160" s="446" t="s">
        <v>342</v>
      </c>
      <c r="AH160" s="99"/>
      <c r="AI160" s="99"/>
    </row>
    <row r="161" spans="1:35" ht="30" customHeight="1" thickBot="1" x14ac:dyDescent="0.8">
      <c r="A161" s="125" t="s">
        <v>104</v>
      </c>
      <c r="B161" s="435" t="s">
        <v>187</v>
      </c>
      <c r="C161" s="441" t="s">
        <v>343</v>
      </c>
      <c r="D161" s="128" t="s">
        <v>124</v>
      </c>
      <c r="E161" s="439">
        <v>10</v>
      </c>
      <c r="F161" s="443">
        <v>2500</v>
      </c>
      <c r="G161" s="131">
        <f t="shared" si="269"/>
        <v>25000</v>
      </c>
      <c r="H161" s="419">
        <v>10</v>
      </c>
      <c r="I161" s="130">
        <v>2990</v>
      </c>
      <c r="J161" s="228">
        <f t="shared" si="270"/>
        <v>29900</v>
      </c>
      <c r="K161" s="227"/>
      <c r="L161" s="130"/>
      <c r="M161" s="228">
        <f t="shared" si="271"/>
        <v>0</v>
      </c>
      <c r="N161" s="129"/>
      <c r="O161" s="130"/>
      <c r="P161" s="228">
        <f t="shared" si="272"/>
        <v>0</v>
      </c>
      <c r="Q161" s="227"/>
      <c r="R161" s="130"/>
      <c r="S161" s="228">
        <f t="shared" si="273"/>
        <v>0</v>
      </c>
      <c r="T161" s="129"/>
      <c r="U161" s="130"/>
      <c r="V161" s="228">
        <f t="shared" si="274"/>
        <v>0</v>
      </c>
      <c r="W161" s="227"/>
      <c r="X161" s="130"/>
      <c r="Y161" s="228">
        <f t="shared" si="275"/>
        <v>0</v>
      </c>
      <c r="Z161" s="129"/>
      <c r="AA161" s="130"/>
      <c r="AB161" s="228">
        <f t="shared" si="276"/>
        <v>0</v>
      </c>
      <c r="AC161" s="236">
        <f t="shared" si="265"/>
        <v>25000</v>
      </c>
      <c r="AD161" s="324">
        <f t="shared" si="266"/>
        <v>29900</v>
      </c>
      <c r="AE161" s="132">
        <f t="shared" si="267"/>
        <v>-4900</v>
      </c>
      <c r="AF161" s="348">
        <f t="shared" si="268"/>
        <v>-0.19600000000000001</v>
      </c>
      <c r="AG161" s="349"/>
      <c r="AH161" s="99"/>
      <c r="AI161" s="99"/>
    </row>
    <row r="162" spans="1:35" ht="15" customHeight="1" x14ac:dyDescent="0.65">
      <c r="A162" s="100" t="s">
        <v>101</v>
      </c>
      <c r="B162" s="101" t="s">
        <v>223</v>
      </c>
      <c r="C162" s="244" t="s">
        <v>224</v>
      </c>
      <c r="D162" s="103"/>
      <c r="E162" s="104">
        <f t="shared" ref="E162:AB162" si="281">SUM(E163:E165)</f>
        <v>0</v>
      </c>
      <c r="F162" s="105">
        <f t="shared" si="281"/>
        <v>0</v>
      </c>
      <c r="G162" s="106">
        <f t="shared" si="281"/>
        <v>0</v>
      </c>
      <c r="H162" s="104">
        <f t="shared" si="281"/>
        <v>0</v>
      </c>
      <c r="I162" s="105">
        <f t="shared" si="281"/>
        <v>0</v>
      </c>
      <c r="J162" s="137">
        <f t="shared" si="281"/>
        <v>0</v>
      </c>
      <c r="K162" s="203">
        <f t="shared" si="281"/>
        <v>0</v>
      </c>
      <c r="L162" s="105">
        <f t="shared" si="281"/>
        <v>0</v>
      </c>
      <c r="M162" s="137">
        <f t="shared" si="281"/>
        <v>0</v>
      </c>
      <c r="N162" s="104">
        <f t="shared" si="281"/>
        <v>0</v>
      </c>
      <c r="O162" s="105">
        <f t="shared" si="281"/>
        <v>0</v>
      </c>
      <c r="P162" s="137">
        <f t="shared" si="281"/>
        <v>0</v>
      </c>
      <c r="Q162" s="203">
        <f t="shared" si="281"/>
        <v>0</v>
      </c>
      <c r="R162" s="105">
        <f t="shared" si="281"/>
        <v>0</v>
      </c>
      <c r="S162" s="137">
        <f t="shared" si="281"/>
        <v>0</v>
      </c>
      <c r="T162" s="104">
        <f t="shared" si="281"/>
        <v>0</v>
      </c>
      <c r="U162" s="105">
        <f t="shared" si="281"/>
        <v>0</v>
      </c>
      <c r="V162" s="137">
        <f t="shared" si="281"/>
        <v>0</v>
      </c>
      <c r="W162" s="203">
        <f t="shared" si="281"/>
        <v>0</v>
      </c>
      <c r="X162" s="105">
        <f t="shared" si="281"/>
        <v>0</v>
      </c>
      <c r="Y162" s="137">
        <f t="shared" si="281"/>
        <v>0</v>
      </c>
      <c r="Z162" s="104">
        <f t="shared" si="281"/>
        <v>0</v>
      </c>
      <c r="AA162" s="105">
        <f t="shared" si="281"/>
        <v>0</v>
      </c>
      <c r="AB162" s="137">
        <f t="shared" si="281"/>
        <v>0</v>
      </c>
      <c r="AC162" s="107">
        <f t="shared" si="265"/>
        <v>0</v>
      </c>
      <c r="AD162" s="344">
        <f t="shared" si="266"/>
        <v>0</v>
      </c>
      <c r="AE162" s="345">
        <f t="shared" si="267"/>
        <v>0</v>
      </c>
      <c r="AF162" s="346" t="e">
        <f t="shared" si="268"/>
        <v>#DIV/0!</v>
      </c>
      <c r="AG162" s="347"/>
      <c r="AH162" s="112"/>
      <c r="AI162" s="112"/>
    </row>
    <row r="163" spans="1:35" ht="30" customHeight="1" x14ac:dyDescent="0.65">
      <c r="A163" s="113" t="s">
        <v>104</v>
      </c>
      <c r="B163" s="114" t="s">
        <v>105</v>
      </c>
      <c r="C163" s="115" t="s">
        <v>225</v>
      </c>
      <c r="D163" s="116" t="s">
        <v>124</v>
      </c>
      <c r="E163" s="117"/>
      <c r="F163" s="118"/>
      <c r="G163" s="119">
        <f t="shared" ref="G163:G165" si="282">E163*F163</f>
        <v>0</v>
      </c>
      <c r="H163" s="117"/>
      <c r="I163" s="118"/>
      <c r="J163" s="138">
        <f t="shared" ref="J163:J165" si="283">H163*I163</f>
        <v>0</v>
      </c>
      <c r="K163" s="205"/>
      <c r="L163" s="118"/>
      <c r="M163" s="138">
        <f t="shared" ref="M163:M165" si="284">K163*L163</f>
        <v>0</v>
      </c>
      <c r="N163" s="117"/>
      <c r="O163" s="118"/>
      <c r="P163" s="138">
        <f t="shared" ref="P163:P165" si="285">N163*O163</f>
        <v>0</v>
      </c>
      <c r="Q163" s="205"/>
      <c r="R163" s="118"/>
      <c r="S163" s="138">
        <f t="shared" ref="S163:S165" si="286">Q163*R163</f>
        <v>0</v>
      </c>
      <c r="T163" s="117"/>
      <c r="U163" s="118"/>
      <c r="V163" s="138">
        <f t="shared" ref="V163:V165" si="287">T163*U163</f>
        <v>0</v>
      </c>
      <c r="W163" s="205"/>
      <c r="X163" s="118"/>
      <c r="Y163" s="138">
        <f t="shared" ref="Y163:Y165" si="288">W163*X163</f>
        <v>0</v>
      </c>
      <c r="Z163" s="117"/>
      <c r="AA163" s="118"/>
      <c r="AB163" s="138">
        <f t="shared" ref="AB163:AB165" si="289">Z163*AA163</f>
        <v>0</v>
      </c>
      <c r="AC163" s="120">
        <f t="shared" si="265"/>
        <v>0</v>
      </c>
      <c r="AD163" s="322">
        <f t="shared" si="266"/>
        <v>0</v>
      </c>
      <c r="AE163" s="120">
        <f t="shared" si="267"/>
        <v>0</v>
      </c>
      <c r="AF163" s="273" t="e">
        <f t="shared" si="268"/>
        <v>#DIV/0!</v>
      </c>
      <c r="AG163" s="274"/>
      <c r="AH163" s="99"/>
      <c r="AI163" s="99"/>
    </row>
    <row r="164" spans="1:35" ht="30" customHeight="1" x14ac:dyDescent="0.65">
      <c r="A164" s="113" t="s">
        <v>104</v>
      </c>
      <c r="B164" s="114" t="s">
        <v>108</v>
      </c>
      <c r="C164" s="115" t="s">
        <v>225</v>
      </c>
      <c r="D164" s="116" t="s">
        <v>124</v>
      </c>
      <c r="E164" s="117"/>
      <c r="F164" s="118"/>
      <c r="G164" s="119">
        <f t="shared" si="282"/>
        <v>0</v>
      </c>
      <c r="H164" s="117"/>
      <c r="I164" s="118"/>
      <c r="J164" s="138">
        <f t="shared" si="283"/>
        <v>0</v>
      </c>
      <c r="K164" s="205"/>
      <c r="L164" s="118"/>
      <c r="M164" s="138">
        <f t="shared" si="284"/>
        <v>0</v>
      </c>
      <c r="N164" s="117"/>
      <c r="O164" s="118"/>
      <c r="P164" s="138">
        <f t="shared" si="285"/>
        <v>0</v>
      </c>
      <c r="Q164" s="205"/>
      <c r="R164" s="118"/>
      <c r="S164" s="138">
        <f t="shared" si="286"/>
        <v>0</v>
      </c>
      <c r="T164" s="117"/>
      <c r="U164" s="118"/>
      <c r="V164" s="138">
        <f t="shared" si="287"/>
        <v>0</v>
      </c>
      <c r="W164" s="205"/>
      <c r="X164" s="118"/>
      <c r="Y164" s="138">
        <f t="shared" si="288"/>
        <v>0</v>
      </c>
      <c r="Z164" s="117"/>
      <c r="AA164" s="118"/>
      <c r="AB164" s="138">
        <f t="shared" si="289"/>
        <v>0</v>
      </c>
      <c r="AC164" s="120">
        <f t="shared" si="265"/>
        <v>0</v>
      </c>
      <c r="AD164" s="322">
        <f t="shared" si="266"/>
        <v>0</v>
      </c>
      <c r="AE164" s="120">
        <f t="shared" si="267"/>
        <v>0</v>
      </c>
      <c r="AF164" s="273" t="e">
        <f t="shared" si="268"/>
        <v>#DIV/0!</v>
      </c>
      <c r="AG164" s="274"/>
      <c r="AH164" s="99"/>
      <c r="AI164" s="99"/>
    </row>
    <row r="165" spans="1:35" ht="30" customHeight="1" x14ac:dyDescent="0.65">
      <c r="A165" s="125" t="s">
        <v>104</v>
      </c>
      <c r="B165" s="126" t="s">
        <v>109</v>
      </c>
      <c r="C165" s="127" t="s">
        <v>225</v>
      </c>
      <c r="D165" s="128" t="s">
        <v>124</v>
      </c>
      <c r="E165" s="129"/>
      <c r="F165" s="130"/>
      <c r="G165" s="131">
        <f t="shared" si="282"/>
        <v>0</v>
      </c>
      <c r="H165" s="129"/>
      <c r="I165" s="130"/>
      <c r="J165" s="228">
        <f t="shared" si="283"/>
        <v>0</v>
      </c>
      <c r="K165" s="227"/>
      <c r="L165" s="130"/>
      <c r="M165" s="228">
        <f t="shared" si="284"/>
        <v>0</v>
      </c>
      <c r="N165" s="129"/>
      <c r="O165" s="130"/>
      <c r="P165" s="228">
        <f t="shared" si="285"/>
        <v>0</v>
      </c>
      <c r="Q165" s="227"/>
      <c r="R165" s="130"/>
      <c r="S165" s="228">
        <f t="shared" si="286"/>
        <v>0</v>
      </c>
      <c r="T165" s="129"/>
      <c r="U165" s="130"/>
      <c r="V165" s="228">
        <f t="shared" si="287"/>
        <v>0</v>
      </c>
      <c r="W165" s="227"/>
      <c r="X165" s="130"/>
      <c r="Y165" s="228">
        <f t="shared" si="288"/>
        <v>0</v>
      </c>
      <c r="Z165" s="129"/>
      <c r="AA165" s="130"/>
      <c r="AB165" s="228">
        <f t="shared" si="289"/>
        <v>0</v>
      </c>
      <c r="AC165" s="132">
        <f t="shared" si="265"/>
        <v>0</v>
      </c>
      <c r="AD165" s="350">
        <f t="shared" si="266"/>
        <v>0</v>
      </c>
      <c r="AE165" s="132">
        <f t="shared" si="267"/>
        <v>0</v>
      </c>
      <c r="AF165" s="348" t="e">
        <f t="shared" si="268"/>
        <v>#DIV/0!</v>
      </c>
      <c r="AG165" s="349"/>
      <c r="AH165" s="99"/>
      <c r="AI165" s="99"/>
    </row>
    <row r="166" spans="1:35" ht="15" customHeight="1" x14ac:dyDescent="0.65">
      <c r="A166" s="100" t="s">
        <v>101</v>
      </c>
      <c r="B166" s="101" t="s">
        <v>226</v>
      </c>
      <c r="C166" s="244" t="s">
        <v>227</v>
      </c>
      <c r="D166" s="103"/>
      <c r="E166" s="104">
        <f t="shared" ref="E166:AB166" si="290">SUM(E167:E171)</f>
        <v>0</v>
      </c>
      <c r="F166" s="105">
        <f t="shared" si="290"/>
        <v>0</v>
      </c>
      <c r="G166" s="106">
        <f t="shared" si="290"/>
        <v>0</v>
      </c>
      <c r="H166" s="104">
        <f t="shared" si="290"/>
        <v>0</v>
      </c>
      <c r="I166" s="105">
        <f t="shared" si="290"/>
        <v>0</v>
      </c>
      <c r="J166" s="137">
        <f t="shared" si="290"/>
        <v>0</v>
      </c>
      <c r="K166" s="203">
        <f t="shared" si="290"/>
        <v>0</v>
      </c>
      <c r="L166" s="105">
        <f t="shared" si="290"/>
        <v>0</v>
      </c>
      <c r="M166" s="137">
        <f t="shared" si="290"/>
        <v>0</v>
      </c>
      <c r="N166" s="104">
        <f t="shared" si="290"/>
        <v>0</v>
      </c>
      <c r="O166" s="105">
        <f t="shared" si="290"/>
        <v>0</v>
      </c>
      <c r="P166" s="137">
        <f t="shared" si="290"/>
        <v>0</v>
      </c>
      <c r="Q166" s="203">
        <f t="shared" si="290"/>
        <v>0</v>
      </c>
      <c r="R166" s="105">
        <f t="shared" si="290"/>
        <v>0</v>
      </c>
      <c r="S166" s="137">
        <f t="shared" si="290"/>
        <v>0</v>
      </c>
      <c r="T166" s="104">
        <f t="shared" si="290"/>
        <v>0</v>
      </c>
      <c r="U166" s="105">
        <f t="shared" si="290"/>
        <v>0</v>
      </c>
      <c r="V166" s="137">
        <f t="shared" si="290"/>
        <v>0</v>
      </c>
      <c r="W166" s="203">
        <f t="shared" si="290"/>
        <v>0</v>
      </c>
      <c r="X166" s="105">
        <f t="shared" si="290"/>
        <v>0</v>
      </c>
      <c r="Y166" s="137">
        <f t="shared" si="290"/>
        <v>0</v>
      </c>
      <c r="Z166" s="104">
        <f t="shared" si="290"/>
        <v>0</v>
      </c>
      <c r="AA166" s="105">
        <f t="shared" si="290"/>
        <v>0</v>
      </c>
      <c r="AB166" s="106">
        <f t="shared" si="290"/>
        <v>0</v>
      </c>
      <c r="AC166" s="345">
        <f t="shared" si="265"/>
        <v>0</v>
      </c>
      <c r="AD166" s="351">
        <f t="shared" si="266"/>
        <v>0</v>
      </c>
      <c r="AE166" s="345">
        <f t="shared" si="267"/>
        <v>0</v>
      </c>
      <c r="AF166" s="346" t="e">
        <f t="shared" si="268"/>
        <v>#DIV/0!</v>
      </c>
      <c r="AG166" s="347"/>
      <c r="AH166" s="112"/>
      <c r="AI166" s="112"/>
    </row>
    <row r="167" spans="1:35" ht="30" customHeight="1" x14ac:dyDescent="0.65">
      <c r="A167" s="113" t="s">
        <v>104</v>
      </c>
      <c r="B167" s="114" t="s">
        <v>105</v>
      </c>
      <c r="C167" s="115" t="s">
        <v>228</v>
      </c>
      <c r="D167" s="116" t="s">
        <v>229</v>
      </c>
      <c r="E167" s="117"/>
      <c r="F167" s="118"/>
      <c r="G167" s="119">
        <f t="shared" ref="G167:G171" si="291">E167*F167</f>
        <v>0</v>
      </c>
      <c r="H167" s="117"/>
      <c r="I167" s="118"/>
      <c r="J167" s="138">
        <f t="shared" ref="J167:J171" si="292">H167*I167</f>
        <v>0</v>
      </c>
      <c r="K167" s="205"/>
      <c r="L167" s="118"/>
      <c r="M167" s="138">
        <f t="shared" ref="M167:M171" si="293">K167*L167</f>
        <v>0</v>
      </c>
      <c r="N167" s="117"/>
      <c r="O167" s="118"/>
      <c r="P167" s="138">
        <f t="shared" ref="P167:P171" si="294">N167*O167</f>
        <v>0</v>
      </c>
      <c r="Q167" s="205"/>
      <c r="R167" s="118"/>
      <c r="S167" s="138">
        <f t="shared" ref="S167:S171" si="295">Q167*R167</f>
        <v>0</v>
      </c>
      <c r="T167" s="117"/>
      <c r="U167" s="118"/>
      <c r="V167" s="138">
        <f t="shared" ref="V167:V171" si="296">T167*U167</f>
        <v>0</v>
      </c>
      <c r="W167" s="205"/>
      <c r="X167" s="118"/>
      <c r="Y167" s="138">
        <f t="shared" ref="Y167:Y171" si="297">W167*X167</f>
        <v>0</v>
      </c>
      <c r="Z167" s="117"/>
      <c r="AA167" s="118"/>
      <c r="AB167" s="119">
        <f t="shared" ref="AB167:AB171" si="298">Z167*AA167</f>
        <v>0</v>
      </c>
      <c r="AC167" s="120">
        <f t="shared" si="265"/>
        <v>0</v>
      </c>
      <c r="AD167" s="322">
        <f t="shared" si="266"/>
        <v>0</v>
      </c>
      <c r="AE167" s="120">
        <f t="shared" si="267"/>
        <v>0</v>
      </c>
      <c r="AF167" s="273" t="e">
        <f t="shared" si="268"/>
        <v>#DIV/0!</v>
      </c>
      <c r="AG167" s="274"/>
      <c r="AH167" s="99"/>
      <c r="AI167" s="99"/>
    </row>
    <row r="168" spans="1:35" ht="30" customHeight="1" x14ac:dyDescent="0.65">
      <c r="A168" s="113" t="s">
        <v>104</v>
      </c>
      <c r="B168" s="114" t="s">
        <v>108</v>
      </c>
      <c r="C168" s="115" t="s">
        <v>230</v>
      </c>
      <c r="D168" s="116" t="s">
        <v>229</v>
      </c>
      <c r="E168" s="117"/>
      <c r="F168" s="118"/>
      <c r="G168" s="119">
        <f t="shared" si="291"/>
        <v>0</v>
      </c>
      <c r="H168" s="117"/>
      <c r="I168" s="118"/>
      <c r="J168" s="138">
        <f t="shared" si="292"/>
        <v>0</v>
      </c>
      <c r="K168" s="205"/>
      <c r="L168" s="118"/>
      <c r="M168" s="138">
        <f t="shared" si="293"/>
        <v>0</v>
      </c>
      <c r="N168" s="117"/>
      <c r="O168" s="118"/>
      <c r="P168" s="138">
        <f t="shared" si="294"/>
        <v>0</v>
      </c>
      <c r="Q168" s="205"/>
      <c r="R168" s="118"/>
      <c r="S168" s="138">
        <f t="shared" si="295"/>
        <v>0</v>
      </c>
      <c r="T168" s="117"/>
      <c r="U168" s="118"/>
      <c r="V168" s="138">
        <f t="shared" si="296"/>
        <v>0</v>
      </c>
      <c r="W168" s="205"/>
      <c r="X168" s="118"/>
      <c r="Y168" s="138">
        <f t="shared" si="297"/>
        <v>0</v>
      </c>
      <c r="Z168" s="117"/>
      <c r="AA168" s="118"/>
      <c r="AB168" s="119">
        <f t="shared" si="298"/>
        <v>0</v>
      </c>
      <c r="AC168" s="120">
        <f t="shared" si="265"/>
        <v>0</v>
      </c>
      <c r="AD168" s="322">
        <f t="shared" si="266"/>
        <v>0</v>
      </c>
      <c r="AE168" s="120">
        <f t="shared" si="267"/>
        <v>0</v>
      </c>
      <c r="AF168" s="273" t="e">
        <f t="shared" si="268"/>
        <v>#DIV/0!</v>
      </c>
      <c r="AG168" s="274"/>
      <c r="AH168" s="99"/>
      <c r="AI168" s="99"/>
    </row>
    <row r="169" spans="1:35" ht="30" customHeight="1" x14ac:dyDescent="0.65">
      <c r="A169" s="113" t="s">
        <v>104</v>
      </c>
      <c r="B169" s="114" t="s">
        <v>109</v>
      </c>
      <c r="C169" s="115" t="s">
        <v>231</v>
      </c>
      <c r="D169" s="116" t="s">
        <v>229</v>
      </c>
      <c r="E169" s="117"/>
      <c r="F169" s="118"/>
      <c r="G169" s="119">
        <f t="shared" si="291"/>
        <v>0</v>
      </c>
      <c r="H169" s="117"/>
      <c r="I169" s="118"/>
      <c r="J169" s="138">
        <f t="shared" si="292"/>
        <v>0</v>
      </c>
      <c r="K169" s="205"/>
      <c r="L169" s="118"/>
      <c r="M169" s="138">
        <f t="shared" si="293"/>
        <v>0</v>
      </c>
      <c r="N169" s="117"/>
      <c r="O169" s="118"/>
      <c r="P169" s="138">
        <f t="shared" si="294"/>
        <v>0</v>
      </c>
      <c r="Q169" s="205"/>
      <c r="R169" s="118"/>
      <c r="S169" s="138">
        <f t="shared" si="295"/>
        <v>0</v>
      </c>
      <c r="T169" s="117"/>
      <c r="U169" s="118"/>
      <c r="V169" s="138">
        <f t="shared" si="296"/>
        <v>0</v>
      </c>
      <c r="W169" s="205"/>
      <c r="X169" s="118"/>
      <c r="Y169" s="138">
        <f t="shared" si="297"/>
        <v>0</v>
      </c>
      <c r="Z169" s="117"/>
      <c r="AA169" s="118"/>
      <c r="AB169" s="119">
        <f t="shared" si="298"/>
        <v>0</v>
      </c>
      <c r="AC169" s="120">
        <f t="shared" si="265"/>
        <v>0</v>
      </c>
      <c r="AD169" s="322">
        <f t="shared" si="266"/>
        <v>0</v>
      </c>
      <c r="AE169" s="120">
        <f t="shared" si="267"/>
        <v>0</v>
      </c>
      <c r="AF169" s="273" t="e">
        <f t="shared" si="268"/>
        <v>#DIV/0!</v>
      </c>
      <c r="AG169" s="274"/>
      <c r="AH169" s="99"/>
      <c r="AI169" s="99"/>
    </row>
    <row r="170" spans="1:35" ht="30" customHeight="1" x14ac:dyDescent="0.65">
      <c r="A170" s="113" t="s">
        <v>104</v>
      </c>
      <c r="B170" s="114" t="s">
        <v>185</v>
      </c>
      <c r="C170" s="115" t="s">
        <v>232</v>
      </c>
      <c r="D170" s="116" t="s">
        <v>229</v>
      </c>
      <c r="E170" s="117"/>
      <c r="F170" s="118"/>
      <c r="G170" s="119">
        <f t="shared" si="291"/>
        <v>0</v>
      </c>
      <c r="H170" s="117"/>
      <c r="I170" s="118"/>
      <c r="J170" s="138">
        <f t="shared" si="292"/>
        <v>0</v>
      </c>
      <c r="K170" s="205"/>
      <c r="L170" s="118"/>
      <c r="M170" s="138">
        <f t="shared" si="293"/>
        <v>0</v>
      </c>
      <c r="N170" s="117"/>
      <c r="O170" s="118"/>
      <c r="P170" s="138">
        <f t="shared" si="294"/>
        <v>0</v>
      </c>
      <c r="Q170" s="205"/>
      <c r="R170" s="118"/>
      <c r="S170" s="138">
        <f t="shared" si="295"/>
        <v>0</v>
      </c>
      <c r="T170" s="117"/>
      <c r="U170" s="118"/>
      <c r="V170" s="138">
        <f t="shared" si="296"/>
        <v>0</v>
      </c>
      <c r="W170" s="205"/>
      <c r="X170" s="118"/>
      <c r="Y170" s="138">
        <f t="shared" si="297"/>
        <v>0</v>
      </c>
      <c r="Z170" s="117"/>
      <c r="AA170" s="118"/>
      <c r="AB170" s="119">
        <f t="shared" si="298"/>
        <v>0</v>
      </c>
      <c r="AC170" s="120">
        <f t="shared" si="265"/>
        <v>0</v>
      </c>
      <c r="AD170" s="322">
        <f t="shared" si="266"/>
        <v>0</v>
      </c>
      <c r="AE170" s="120">
        <f t="shared" si="267"/>
        <v>0</v>
      </c>
      <c r="AF170" s="273" t="e">
        <f t="shared" si="268"/>
        <v>#DIV/0!</v>
      </c>
      <c r="AG170" s="274"/>
      <c r="AH170" s="99"/>
      <c r="AI170" s="99"/>
    </row>
    <row r="171" spans="1:35" ht="30" customHeight="1" x14ac:dyDescent="0.65">
      <c r="A171" s="139" t="s">
        <v>104</v>
      </c>
      <c r="B171" s="140" t="s">
        <v>187</v>
      </c>
      <c r="C171" s="141" t="s">
        <v>233</v>
      </c>
      <c r="D171" s="142" t="s">
        <v>229</v>
      </c>
      <c r="E171" s="143"/>
      <c r="F171" s="144"/>
      <c r="G171" s="145">
        <f t="shared" si="291"/>
        <v>0</v>
      </c>
      <c r="H171" s="143"/>
      <c r="I171" s="144"/>
      <c r="J171" s="146">
        <f t="shared" si="292"/>
        <v>0</v>
      </c>
      <c r="K171" s="207"/>
      <c r="L171" s="144"/>
      <c r="M171" s="146">
        <f t="shared" si="293"/>
        <v>0</v>
      </c>
      <c r="N171" s="143"/>
      <c r="O171" s="144"/>
      <c r="P171" s="146">
        <f t="shared" si="294"/>
        <v>0</v>
      </c>
      <c r="Q171" s="207"/>
      <c r="R171" s="144"/>
      <c r="S171" s="146">
        <f t="shared" si="295"/>
        <v>0</v>
      </c>
      <c r="T171" s="143"/>
      <c r="U171" s="144"/>
      <c r="V171" s="146">
        <f t="shared" si="296"/>
        <v>0</v>
      </c>
      <c r="W171" s="207"/>
      <c r="X171" s="144"/>
      <c r="Y171" s="146">
        <f t="shared" si="297"/>
        <v>0</v>
      </c>
      <c r="Z171" s="143"/>
      <c r="AA171" s="144"/>
      <c r="AB171" s="145">
        <f t="shared" si="298"/>
        <v>0</v>
      </c>
      <c r="AC171" s="132">
        <f t="shared" si="265"/>
        <v>0</v>
      </c>
      <c r="AD171" s="350">
        <f t="shared" si="266"/>
        <v>0</v>
      </c>
      <c r="AE171" s="132">
        <f t="shared" si="267"/>
        <v>0</v>
      </c>
      <c r="AF171" s="348" t="e">
        <f t="shared" si="268"/>
        <v>#DIV/0!</v>
      </c>
      <c r="AG171" s="349"/>
      <c r="AH171" s="99"/>
      <c r="AI171" s="99"/>
    </row>
    <row r="172" spans="1:35" ht="15" customHeight="1" x14ac:dyDescent="0.65">
      <c r="A172" s="100" t="s">
        <v>101</v>
      </c>
      <c r="B172" s="101" t="s">
        <v>234</v>
      </c>
      <c r="C172" s="528" t="s">
        <v>220</v>
      </c>
      <c r="D172" s="103"/>
      <c r="E172" s="104">
        <f t="shared" ref="E172:AB172" si="299">SUM(E173:E191)</f>
        <v>383</v>
      </c>
      <c r="F172" s="105">
        <f t="shared" si="299"/>
        <v>200202</v>
      </c>
      <c r="G172" s="106">
        <f t="shared" si="299"/>
        <v>984560</v>
      </c>
      <c r="H172" s="104">
        <f t="shared" si="299"/>
        <v>230</v>
      </c>
      <c r="I172" s="105">
        <f t="shared" si="299"/>
        <v>200278</v>
      </c>
      <c r="J172" s="137">
        <f t="shared" si="299"/>
        <v>982856</v>
      </c>
      <c r="K172" s="203">
        <f t="shared" si="299"/>
        <v>0</v>
      </c>
      <c r="L172" s="105">
        <f t="shared" si="299"/>
        <v>0</v>
      </c>
      <c r="M172" s="137">
        <f t="shared" si="299"/>
        <v>0</v>
      </c>
      <c r="N172" s="104">
        <f t="shared" si="299"/>
        <v>0</v>
      </c>
      <c r="O172" s="105">
        <f t="shared" si="299"/>
        <v>0</v>
      </c>
      <c r="P172" s="137">
        <f t="shared" si="299"/>
        <v>0</v>
      </c>
      <c r="Q172" s="203">
        <f t="shared" si="299"/>
        <v>0</v>
      </c>
      <c r="R172" s="105">
        <f t="shared" si="299"/>
        <v>0</v>
      </c>
      <c r="S172" s="137">
        <f t="shared" si="299"/>
        <v>0</v>
      </c>
      <c r="T172" s="104">
        <f t="shared" si="299"/>
        <v>0</v>
      </c>
      <c r="U172" s="105">
        <f t="shared" si="299"/>
        <v>0</v>
      </c>
      <c r="V172" s="137">
        <f t="shared" si="299"/>
        <v>0</v>
      </c>
      <c r="W172" s="203">
        <f t="shared" si="299"/>
        <v>0</v>
      </c>
      <c r="X172" s="105">
        <f t="shared" si="299"/>
        <v>0</v>
      </c>
      <c r="Y172" s="137">
        <f t="shared" si="299"/>
        <v>0</v>
      </c>
      <c r="Z172" s="104">
        <f t="shared" si="299"/>
        <v>0</v>
      </c>
      <c r="AA172" s="105">
        <f t="shared" si="299"/>
        <v>0</v>
      </c>
      <c r="AB172" s="106">
        <f t="shared" si="299"/>
        <v>0</v>
      </c>
      <c r="AC172" s="345">
        <f t="shared" si="265"/>
        <v>984560</v>
      </c>
      <c r="AD172" s="351">
        <f t="shared" si="266"/>
        <v>982856</v>
      </c>
      <c r="AE172" s="345">
        <f t="shared" si="267"/>
        <v>1704</v>
      </c>
      <c r="AF172" s="346">
        <f t="shared" si="268"/>
        <v>1.7307223531323637E-3</v>
      </c>
      <c r="AG172" s="347"/>
      <c r="AH172" s="112"/>
      <c r="AI172" s="112"/>
    </row>
    <row r="173" spans="1:35" ht="30" customHeight="1" x14ac:dyDescent="0.65">
      <c r="A173" s="113" t="s">
        <v>104</v>
      </c>
      <c r="B173" s="114" t="s">
        <v>105</v>
      </c>
      <c r="C173" s="115" t="s">
        <v>235</v>
      </c>
      <c r="D173" s="116"/>
      <c r="E173" s="453"/>
      <c r="F173" s="118"/>
      <c r="G173" s="119">
        <f t="shared" ref="G173:G177" si="300">E173*F173</f>
        <v>0</v>
      </c>
      <c r="H173" s="117"/>
      <c r="I173" s="118"/>
      <c r="J173" s="138">
        <f t="shared" ref="J173:J191" si="301">H173*I173</f>
        <v>0</v>
      </c>
      <c r="K173" s="205"/>
      <c r="L173" s="118"/>
      <c r="M173" s="138">
        <f t="shared" ref="M173:M191" si="302">K173*L173</f>
        <v>0</v>
      </c>
      <c r="N173" s="117"/>
      <c r="O173" s="118"/>
      <c r="P173" s="138">
        <f t="shared" ref="P173:P191" si="303">N173*O173</f>
        <v>0</v>
      </c>
      <c r="Q173" s="205"/>
      <c r="R173" s="118"/>
      <c r="S173" s="138">
        <f t="shared" ref="S173:S191" si="304">Q173*R173</f>
        <v>0</v>
      </c>
      <c r="T173" s="117"/>
      <c r="U173" s="118"/>
      <c r="V173" s="138">
        <f t="shared" ref="V173:V191" si="305">T173*U173</f>
        <v>0</v>
      </c>
      <c r="W173" s="205"/>
      <c r="X173" s="118"/>
      <c r="Y173" s="138">
        <f t="shared" ref="Y173:Y191" si="306">W173*X173</f>
        <v>0</v>
      </c>
      <c r="Z173" s="117"/>
      <c r="AA173" s="118"/>
      <c r="AB173" s="119">
        <f t="shared" ref="AB173:AB191" si="307">Z173*AA173</f>
        <v>0</v>
      </c>
      <c r="AC173" s="120">
        <f t="shared" si="265"/>
        <v>0</v>
      </c>
      <c r="AD173" s="322">
        <f t="shared" si="266"/>
        <v>0</v>
      </c>
      <c r="AE173" s="120">
        <f t="shared" si="267"/>
        <v>0</v>
      </c>
      <c r="AF173" s="273" t="e">
        <f t="shared" si="268"/>
        <v>#DIV/0!</v>
      </c>
      <c r="AG173" s="274"/>
      <c r="AH173" s="99"/>
      <c r="AI173" s="99"/>
    </row>
    <row r="174" spans="1:35" ht="30" customHeight="1" x14ac:dyDescent="0.65">
      <c r="A174" s="113" t="s">
        <v>104</v>
      </c>
      <c r="B174" s="114" t="s">
        <v>108</v>
      </c>
      <c r="C174" s="115" t="s">
        <v>236</v>
      </c>
      <c r="D174" s="116"/>
      <c r="E174" s="453"/>
      <c r="F174" s="118"/>
      <c r="G174" s="119">
        <f t="shared" si="300"/>
        <v>0</v>
      </c>
      <c r="H174" s="117"/>
      <c r="I174" s="118"/>
      <c r="J174" s="138">
        <f t="shared" si="301"/>
        <v>0</v>
      </c>
      <c r="K174" s="205"/>
      <c r="L174" s="118"/>
      <c r="M174" s="138">
        <f t="shared" si="302"/>
        <v>0</v>
      </c>
      <c r="N174" s="117"/>
      <c r="O174" s="118"/>
      <c r="P174" s="138">
        <f t="shared" si="303"/>
        <v>0</v>
      </c>
      <c r="Q174" s="205"/>
      <c r="R174" s="118"/>
      <c r="S174" s="138">
        <f t="shared" si="304"/>
        <v>0</v>
      </c>
      <c r="T174" s="117"/>
      <c r="U174" s="118"/>
      <c r="V174" s="138">
        <f t="shared" si="305"/>
        <v>0</v>
      </c>
      <c r="W174" s="205"/>
      <c r="X174" s="118"/>
      <c r="Y174" s="138">
        <f t="shared" si="306"/>
        <v>0</v>
      </c>
      <c r="Z174" s="117"/>
      <c r="AA174" s="118"/>
      <c r="AB174" s="119">
        <f t="shared" si="307"/>
        <v>0</v>
      </c>
      <c r="AC174" s="120">
        <f t="shared" si="265"/>
        <v>0</v>
      </c>
      <c r="AD174" s="322">
        <f t="shared" si="266"/>
        <v>0</v>
      </c>
      <c r="AE174" s="120">
        <f t="shared" si="267"/>
        <v>0</v>
      </c>
      <c r="AF174" s="273" t="e">
        <f t="shared" si="268"/>
        <v>#DIV/0!</v>
      </c>
      <c r="AG174" s="274"/>
      <c r="AH174" s="99"/>
      <c r="AI174" s="99"/>
    </row>
    <row r="175" spans="1:35" ht="30" customHeight="1" x14ac:dyDescent="0.65">
      <c r="A175" s="113" t="s">
        <v>104</v>
      </c>
      <c r="B175" s="114" t="s">
        <v>109</v>
      </c>
      <c r="C175" s="401" t="s">
        <v>237</v>
      </c>
      <c r="D175" s="417" t="s">
        <v>287</v>
      </c>
      <c r="E175" s="447"/>
      <c r="F175" s="118"/>
      <c r="G175" s="119">
        <f t="shared" si="300"/>
        <v>0</v>
      </c>
      <c r="H175" s="397">
        <v>1</v>
      </c>
      <c r="I175" s="118">
        <v>75</v>
      </c>
      <c r="J175" s="138">
        <f t="shared" si="301"/>
        <v>75</v>
      </c>
      <c r="K175" s="205"/>
      <c r="L175" s="118"/>
      <c r="M175" s="138">
        <f t="shared" si="302"/>
        <v>0</v>
      </c>
      <c r="N175" s="117"/>
      <c r="O175" s="118"/>
      <c r="P175" s="138">
        <f t="shared" si="303"/>
        <v>0</v>
      </c>
      <c r="Q175" s="205"/>
      <c r="R175" s="118"/>
      <c r="S175" s="138">
        <f t="shared" si="304"/>
        <v>0</v>
      </c>
      <c r="T175" s="117"/>
      <c r="U175" s="118"/>
      <c r="V175" s="138">
        <f t="shared" si="305"/>
        <v>0</v>
      </c>
      <c r="W175" s="205"/>
      <c r="X175" s="118"/>
      <c r="Y175" s="138">
        <f t="shared" si="306"/>
        <v>0</v>
      </c>
      <c r="Z175" s="117"/>
      <c r="AA175" s="118"/>
      <c r="AB175" s="119">
        <f t="shared" si="307"/>
        <v>0</v>
      </c>
      <c r="AC175" s="120">
        <f t="shared" si="265"/>
        <v>0</v>
      </c>
      <c r="AD175" s="322">
        <f t="shared" si="266"/>
        <v>75</v>
      </c>
      <c r="AE175" s="120">
        <f t="shared" si="267"/>
        <v>-75</v>
      </c>
      <c r="AF175" s="273" t="e">
        <f t="shared" si="268"/>
        <v>#DIV/0!</v>
      </c>
      <c r="AG175" s="274"/>
      <c r="AH175" s="99"/>
      <c r="AI175" s="99"/>
    </row>
    <row r="176" spans="1:35" ht="30" customHeight="1" x14ac:dyDescent="0.65">
      <c r="A176" s="113" t="s">
        <v>104</v>
      </c>
      <c r="B176" s="114" t="s">
        <v>185</v>
      </c>
      <c r="C176" s="401" t="s">
        <v>238</v>
      </c>
      <c r="D176" s="417" t="s">
        <v>287</v>
      </c>
      <c r="E176" s="447">
        <v>180</v>
      </c>
      <c r="F176" s="118">
        <v>2</v>
      </c>
      <c r="G176" s="119">
        <f t="shared" si="300"/>
        <v>360</v>
      </c>
      <c r="H176" s="419">
        <v>27</v>
      </c>
      <c r="I176" s="118">
        <v>3</v>
      </c>
      <c r="J176" s="138">
        <f t="shared" si="301"/>
        <v>81</v>
      </c>
      <c r="K176" s="205"/>
      <c r="L176" s="118"/>
      <c r="M176" s="138">
        <f t="shared" si="302"/>
        <v>0</v>
      </c>
      <c r="N176" s="117"/>
      <c r="O176" s="118"/>
      <c r="P176" s="138">
        <f t="shared" si="303"/>
        <v>0</v>
      </c>
      <c r="Q176" s="205"/>
      <c r="R176" s="118"/>
      <c r="S176" s="138">
        <f t="shared" si="304"/>
        <v>0</v>
      </c>
      <c r="T176" s="117"/>
      <c r="U176" s="118"/>
      <c r="V176" s="138">
        <f t="shared" si="305"/>
        <v>0</v>
      </c>
      <c r="W176" s="205"/>
      <c r="X176" s="118"/>
      <c r="Y176" s="138">
        <f t="shared" si="306"/>
        <v>0</v>
      </c>
      <c r="Z176" s="117"/>
      <c r="AA176" s="118"/>
      <c r="AB176" s="119">
        <f t="shared" si="307"/>
        <v>0</v>
      </c>
      <c r="AC176" s="120">
        <f t="shared" si="265"/>
        <v>360</v>
      </c>
      <c r="AD176" s="322">
        <f t="shared" si="266"/>
        <v>81</v>
      </c>
      <c r="AE176" s="120">
        <f t="shared" si="267"/>
        <v>279</v>
      </c>
      <c r="AF176" s="273">
        <f t="shared" si="268"/>
        <v>0.77500000000000002</v>
      </c>
      <c r="AG176" s="274"/>
      <c r="AH176" s="99"/>
      <c r="AI176" s="99"/>
    </row>
    <row r="177" spans="1:35" ht="30" customHeight="1" x14ac:dyDescent="0.65">
      <c r="A177" s="113" t="s">
        <v>104</v>
      </c>
      <c r="B177" s="114" t="s">
        <v>187</v>
      </c>
      <c r="C177" s="115" t="s">
        <v>239</v>
      </c>
      <c r="D177" s="116"/>
      <c r="E177" s="453"/>
      <c r="F177" s="118"/>
      <c r="G177" s="119">
        <f t="shared" si="300"/>
        <v>0</v>
      </c>
      <c r="H177" s="117"/>
      <c r="I177" s="118"/>
      <c r="J177" s="138">
        <f t="shared" si="301"/>
        <v>0</v>
      </c>
      <c r="K177" s="205"/>
      <c r="L177" s="118"/>
      <c r="M177" s="138">
        <f t="shared" si="302"/>
        <v>0</v>
      </c>
      <c r="N177" s="117"/>
      <c r="O177" s="118"/>
      <c r="P177" s="138">
        <f t="shared" si="303"/>
        <v>0</v>
      </c>
      <c r="Q177" s="205"/>
      <c r="R177" s="118"/>
      <c r="S177" s="138">
        <f t="shared" si="304"/>
        <v>0</v>
      </c>
      <c r="T177" s="117"/>
      <c r="U177" s="118"/>
      <c r="V177" s="138">
        <f t="shared" si="305"/>
        <v>0</v>
      </c>
      <c r="W177" s="205"/>
      <c r="X177" s="118"/>
      <c r="Y177" s="138">
        <f t="shared" si="306"/>
        <v>0</v>
      </c>
      <c r="Z177" s="117"/>
      <c r="AA177" s="118"/>
      <c r="AB177" s="119">
        <f t="shared" si="307"/>
        <v>0</v>
      </c>
      <c r="AC177" s="120">
        <f t="shared" si="265"/>
        <v>0</v>
      </c>
      <c r="AD177" s="322">
        <f t="shared" si="266"/>
        <v>0</v>
      </c>
      <c r="AE177" s="120">
        <f t="shared" si="267"/>
        <v>0</v>
      </c>
      <c r="AF177" s="273" t="e">
        <f t="shared" si="268"/>
        <v>#DIV/0!</v>
      </c>
      <c r="AG177" s="274"/>
      <c r="AH177" s="99"/>
      <c r="AI177" s="99"/>
    </row>
    <row r="178" spans="1:35" s="396" customFormat="1" ht="30" customHeight="1" x14ac:dyDescent="0.65">
      <c r="A178" s="113" t="s">
        <v>104</v>
      </c>
      <c r="B178" s="451" t="s">
        <v>189</v>
      </c>
      <c r="C178" s="448" t="s">
        <v>288</v>
      </c>
      <c r="D178" s="440" t="s">
        <v>107</v>
      </c>
      <c r="E178" s="455">
        <v>5</v>
      </c>
      <c r="F178" s="454">
        <v>25000</v>
      </c>
      <c r="G178" s="422">
        <f>E178*F178</f>
        <v>125000</v>
      </c>
      <c r="H178" s="419">
        <v>5</v>
      </c>
      <c r="I178" s="130">
        <v>25000</v>
      </c>
      <c r="J178" s="138">
        <f t="shared" si="301"/>
        <v>125000</v>
      </c>
      <c r="K178" s="227"/>
      <c r="L178" s="130"/>
      <c r="M178" s="228"/>
      <c r="N178" s="129"/>
      <c r="O178" s="130"/>
      <c r="P178" s="228"/>
      <c r="Q178" s="227"/>
      <c r="R178" s="130"/>
      <c r="S178" s="228"/>
      <c r="T178" s="129"/>
      <c r="U178" s="130"/>
      <c r="V178" s="228"/>
      <c r="W178" s="227"/>
      <c r="X178" s="130"/>
      <c r="Y178" s="228"/>
      <c r="Z178" s="129"/>
      <c r="AA178" s="130"/>
      <c r="AB178" s="422"/>
      <c r="AC178" s="120">
        <f t="shared" ref="AC178:AC190" si="308">G178+M178+S178+Y178</f>
        <v>125000</v>
      </c>
      <c r="AD178" s="322">
        <f t="shared" ref="AD178:AD190" si="309">J178+P178+V178+AB178</f>
        <v>125000</v>
      </c>
      <c r="AE178" s="120">
        <f t="shared" ref="AE178:AE190" si="310">AC178-AD178</f>
        <v>0</v>
      </c>
      <c r="AF178" s="273">
        <f t="shared" ref="AF178:AF190" si="311">AE178/AC178</f>
        <v>0</v>
      </c>
      <c r="AG178" s="421"/>
      <c r="AH178" s="99"/>
      <c r="AI178" s="99"/>
    </row>
    <row r="179" spans="1:35" s="396" customFormat="1" ht="38.25" customHeight="1" x14ac:dyDescent="0.65">
      <c r="A179" s="113" t="s">
        <v>104</v>
      </c>
      <c r="B179" s="451" t="s">
        <v>191</v>
      </c>
      <c r="C179" s="448" t="s">
        <v>289</v>
      </c>
      <c r="D179" s="440" t="s">
        <v>107</v>
      </c>
      <c r="E179" s="455">
        <v>5</v>
      </c>
      <c r="F179" s="454">
        <v>25000</v>
      </c>
      <c r="G179" s="422">
        <f>E179*F179</f>
        <v>125000</v>
      </c>
      <c r="H179" s="419">
        <v>5</v>
      </c>
      <c r="I179" s="130">
        <v>25000</v>
      </c>
      <c r="J179" s="138">
        <f t="shared" si="301"/>
        <v>125000</v>
      </c>
      <c r="K179" s="227"/>
      <c r="L179" s="130"/>
      <c r="M179" s="228"/>
      <c r="N179" s="129"/>
      <c r="O179" s="130"/>
      <c r="P179" s="228"/>
      <c r="Q179" s="227"/>
      <c r="R179" s="130"/>
      <c r="S179" s="228"/>
      <c r="T179" s="129"/>
      <c r="U179" s="130"/>
      <c r="V179" s="228"/>
      <c r="W179" s="227"/>
      <c r="X179" s="130"/>
      <c r="Y179" s="228"/>
      <c r="Z179" s="129"/>
      <c r="AA179" s="130"/>
      <c r="AB179" s="422"/>
      <c r="AC179" s="120">
        <f t="shared" si="308"/>
        <v>125000</v>
      </c>
      <c r="AD179" s="322">
        <f t="shared" si="309"/>
        <v>125000</v>
      </c>
      <c r="AE179" s="120">
        <f t="shared" si="310"/>
        <v>0</v>
      </c>
      <c r="AF179" s="273">
        <f t="shared" si="311"/>
        <v>0</v>
      </c>
      <c r="AG179" s="421"/>
      <c r="AH179" s="99"/>
      <c r="AI179" s="99"/>
    </row>
    <row r="180" spans="1:35" s="396" customFormat="1" ht="30" customHeight="1" x14ac:dyDescent="0.65">
      <c r="A180" s="113" t="s">
        <v>104</v>
      </c>
      <c r="B180" s="452" t="s">
        <v>193</v>
      </c>
      <c r="C180" s="448" t="s">
        <v>290</v>
      </c>
      <c r="D180" s="440" t="s">
        <v>107</v>
      </c>
      <c r="E180" s="455">
        <v>4</v>
      </c>
      <c r="F180" s="456">
        <v>25000</v>
      </c>
      <c r="G180" s="422">
        <f t="shared" ref="G180:G191" si="312">E180*F180</f>
        <v>100000</v>
      </c>
      <c r="H180" s="419">
        <v>4</v>
      </c>
      <c r="I180" s="130">
        <v>25000</v>
      </c>
      <c r="J180" s="138">
        <f t="shared" si="301"/>
        <v>100000</v>
      </c>
      <c r="K180" s="227"/>
      <c r="L180" s="130"/>
      <c r="M180" s="228"/>
      <c r="N180" s="129"/>
      <c r="O180" s="130"/>
      <c r="P180" s="228"/>
      <c r="Q180" s="227"/>
      <c r="R180" s="130"/>
      <c r="S180" s="228"/>
      <c r="T180" s="129"/>
      <c r="U180" s="130"/>
      <c r="V180" s="228"/>
      <c r="W180" s="227"/>
      <c r="X180" s="130"/>
      <c r="Y180" s="228"/>
      <c r="Z180" s="129"/>
      <c r="AA180" s="130"/>
      <c r="AB180" s="422"/>
      <c r="AC180" s="120">
        <f t="shared" si="308"/>
        <v>100000</v>
      </c>
      <c r="AD180" s="322">
        <f t="shared" si="309"/>
        <v>100000</v>
      </c>
      <c r="AE180" s="120">
        <f t="shared" si="310"/>
        <v>0</v>
      </c>
      <c r="AF180" s="273">
        <f t="shared" si="311"/>
        <v>0</v>
      </c>
      <c r="AG180" s="421"/>
      <c r="AH180" s="99"/>
      <c r="AI180" s="99"/>
    </row>
    <row r="181" spans="1:35" s="396" customFormat="1" ht="30" customHeight="1" x14ac:dyDescent="0.65">
      <c r="A181" s="113" t="s">
        <v>104</v>
      </c>
      <c r="B181" s="452" t="s">
        <v>195</v>
      </c>
      <c r="C181" s="448" t="s">
        <v>305</v>
      </c>
      <c r="D181" s="440" t="s">
        <v>107</v>
      </c>
      <c r="E181" s="455">
        <v>4</v>
      </c>
      <c r="F181" s="456">
        <v>25000</v>
      </c>
      <c r="G181" s="422">
        <f t="shared" si="312"/>
        <v>100000</v>
      </c>
      <c r="H181" s="419">
        <v>4</v>
      </c>
      <c r="I181" s="130">
        <v>25000</v>
      </c>
      <c r="J181" s="138">
        <f t="shared" si="301"/>
        <v>100000</v>
      </c>
      <c r="K181" s="227"/>
      <c r="L181" s="130"/>
      <c r="M181" s="228"/>
      <c r="N181" s="129"/>
      <c r="O181" s="130"/>
      <c r="P181" s="228"/>
      <c r="Q181" s="227"/>
      <c r="R181" s="130"/>
      <c r="S181" s="228"/>
      <c r="T181" s="129"/>
      <c r="U181" s="130"/>
      <c r="V181" s="228"/>
      <c r="W181" s="227"/>
      <c r="X181" s="130"/>
      <c r="Y181" s="228"/>
      <c r="Z181" s="129"/>
      <c r="AA181" s="130"/>
      <c r="AB181" s="422"/>
      <c r="AC181" s="120">
        <f t="shared" si="308"/>
        <v>100000</v>
      </c>
      <c r="AD181" s="322">
        <f t="shared" si="309"/>
        <v>100000</v>
      </c>
      <c r="AE181" s="120">
        <f t="shared" si="310"/>
        <v>0</v>
      </c>
      <c r="AF181" s="273">
        <f t="shared" si="311"/>
        <v>0</v>
      </c>
      <c r="AG181" s="421"/>
      <c r="AH181" s="99"/>
      <c r="AI181" s="99"/>
    </row>
    <row r="182" spans="1:35" s="396" customFormat="1" ht="30" customHeight="1" x14ac:dyDescent="0.65">
      <c r="A182" s="113" t="s">
        <v>104</v>
      </c>
      <c r="B182" s="452" t="s">
        <v>294</v>
      </c>
      <c r="C182" s="448" t="s">
        <v>291</v>
      </c>
      <c r="D182" s="440" t="s">
        <v>107</v>
      </c>
      <c r="E182" s="455">
        <v>4</v>
      </c>
      <c r="F182" s="456">
        <v>25000</v>
      </c>
      <c r="G182" s="422">
        <f t="shared" si="312"/>
        <v>100000</v>
      </c>
      <c r="H182" s="419">
        <v>4</v>
      </c>
      <c r="I182" s="130">
        <v>25000</v>
      </c>
      <c r="J182" s="138">
        <f t="shared" si="301"/>
        <v>100000</v>
      </c>
      <c r="K182" s="227"/>
      <c r="L182" s="130"/>
      <c r="M182" s="228"/>
      <c r="N182" s="129"/>
      <c r="O182" s="130"/>
      <c r="P182" s="228"/>
      <c r="Q182" s="227"/>
      <c r="R182" s="130"/>
      <c r="S182" s="228"/>
      <c r="T182" s="129"/>
      <c r="U182" s="130"/>
      <c r="V182" s="228"/>
      <c r="W182" s="227"/>
      <c r="X182" s="130"/>
      <c r="Y182" s="228"/>
      <c r="Z182" s="129"/>
      <c r="AA182" s="130"/>
      <c r="AB182" s="422"/>
      <c r="AC182" s="120">
        <f t="shared" si="308"/>
        <v>100000</v>
      </c>
      <c r="AD182" s="322">
        <f t="shared" si="309"/>
        <v>100000</v>
      </c>
      <c r="AE182" s="120">
        <f t="shared" si="310"/>
        <v>0</v>
      </c>
      <c r="AF182" s="273">
        <f t="shared" si="311"/>
        <v>0</v>
      </c>
      <c r="AG182" s="421"/>
      <c r="AH182" s="99"/>
      <c r="AI182" s="99"/>
    </row>
    <row r="183" spans="1:35" s="396" customFormat="1" ht="30" customHeight="1" x14ac:dyDescent="0.65">
      <c r="A183" s="113" t="s">
        <v>104</v>
      </c>
      <c r="B183" s="452" t="s">
        <v>295</v>
      </c>
      <c r="C183" s="449" t="s">
        <v>306</v>
      </c>
      <c r="D183" s="440" t="s">
        <v>275</v>
      </c>
      <c r="E183" s="455">
        <v>36</v>
      </c>
      <c r="F183" s="456">
        <v>2500</v>
      </c>
      <c r="G183" s="422">
        <f t="shared" si="312"/>
        <v>90000</v>
      </c>
      <c r="H183" s="419">
        <v>36</v>
      </c>
      <c r="I183" s="130">
        <v>2500</v>
      </c>
      <c r="J183" s="138">
        <f t="shared" si="301"/>
        <v>90000</v>
      </c>
      <c r="K183" s="227"/>
      <c r="L183" s="130"/>
      <c r="M183" s="228"/>
      <c r="N183" s="129"/>
      <c r="O183" s="130"/>
      <c r="P183" s="228"/>
      <c r="Q183" s="227"/>
      <c r="R183" s="130"/>
      <c r="S183" s="228"/>
      <c r="T183" s="129"/>
      <c r="U183" s="130"/>
      <c r="V183" s="228"/>
      <c r="W183" s="227"/>
      <c r="X183" s="130"/>
      <c r="Y183" s="228"/>
      <c r="Z183" s="129"/>
      <c r="AA183" s="130"/>
      <c r="AB183" s="422"/>
      <c r="AC183" s="120">
        <f t="shared" si="308"/>
        <v>90000</v>
      </c>
      <c r="AD183" s="322">
        <f t="shared" si="309"/>
        <v>90000</v>
      </c>
      <c r="AE183" s="120">
        <f t="shared" si="310"/>
        <v>0</v>
      </c>
      <c r="AF183" s="273">
        <f t="shared" si="311"/>
        <v>0</v>
      </c>
      <c r="AG183" s="421"/>
      <c r="AH183" s="99"/>
      <c r="AI183" s="99"/>
    </row>
    <row r="184" spans="1:35" s="396" customFormat="1" ht="30" customHeight="1" x14ac:dyDescent="0.65">
      <c r="A184" s="113" t="s">
        <v>104</v>
      </c>
      <c r="B184" s="452" t="s">
        <v>296</v>
      </c>
      <c r="C184" s="449" t="s">
        <v>307</v>
      </c>
      <c r="D184" s="440" t="s">
        <v>275</v>
      </c>
      <c r="E184" s="455">
        <v>9</v>
      </c>
      <c r="F184" s="457">
        <v>2250</v>
      </c>
      <c r="G184" s="422">
        <f t="shared" si="312"/>
        <v>20250</v>
      </c>
      <c r="H184" s="419">
        <v>9</v>
      </c>
      <c r="I184" s="130">
        <v>2250</v>
      </c>
      <c r="J184" s="138">
        <f t="shared" si="301"/>
        <v>20250</v>
      </c>
      <c r="K184" s="227"/>
      <c r="L184" s="130"/>
      <c r="M184" s="228"/>
      <c r="N184" s="129"/>
      <c r="O184" s="130"/>
      <c r="P184" s="228"/>
      <c r="Q184" s="227"/>
      <c r="R184" s="130"/>
      <c r="S184" s="228"/>
      <c r="T184" s="129"/>
      <c r="U184" s="130"/>
      <c r="V184" s="228"/>
      <c r="W184" s="227"/>
      <c r="X184" s="130"/>
      <c r="Y184" s="228"/>
      <c r="Z184" s="129"/>
      <c r="AA184" s="130"/>
      <c r="AB184" s="422"/>
      <c r="AC184" s="120">
        <f t="shared" si="308"/>
        <v>20250</v>
      </c>
      <c r="AD184" s="322">
        <f t="shared" si="309"/>
        <v>20250</v>
      </c>
      <c r="AE184" s="120">
        <f t="shared" si="310"/>
        <v>0</v>
      </c>
      <c r="AF184" s="273">
        <f t="shared" si="311"/>
        <v>0</v>
      </c>
      <c r="AG184" s="458"/>
      <c r="AH184" s="99"/>
      <c r="AI184" s="99"/>
    </row>
    <row r="185" spans="1:35" s="396" customFormat="1" ht="30" customHeight="1" x14ac:dyDescent="0.65">
      <c r="A185" s="113" t="s">
        <v>104</v>
      </c>
      <c r="B185" s="452" t="s">
        <v>297</v>
      </c>
      <c r="C185" s="449" t="s">
        <v>308</v>
      </c>
      <c r="D185" s="440" t="s">
        <v>275</v>
      </c>
      <c r="E185" s="455">
        <v>9</v>
      </c>
      <c r="F185" s="457">
        <v>2250</v>
      </c>
      <c r="G185" s="422">
        <f t="shared" si="312"/>
        <v>20250</v>
      </c>
      <c r="H185" s="419">
        <v>9</v>
      </c>
      <c r="I185" s="130">
        <v>2250</v>
      </c>
      <c r="J185" s="138">
        <f t="shared" si="301"/>
        <v>20250</v>
      </c>
      <c r="K185" s="227"/>
      <c r="L185" s="130"/>
      <c r="M185" s="228"/>
      <c r="N185" s="129"/>
      <c r="O185" s="130"/>
      <c r="P185" s="228"/>
      <c r="Q185" s="227"/>
      <c r="R185" s="130"/>
      <c r="S185" s="228"/>
      <c r="T185" s="129"/>
      <c r="U185" s="130"/>
      <c r="V185" s="228"/>
      <c r="W185" s="227"/>
      <c r="X185" s="130"/>
      <c r="Y185" s="228"/>
      <c r="Z185" s="129"/>
      <c r="AA185" s="130"/>
      <c r="AB185" s="422"/>
      <c r="AC185" s="120">
        <f t="shared" si="308"/>
        <v>20250</v>
      </c>
      <c r="AD185" s="322">
        <f t="shared" si="309"/>
        <v>20250</v>
      </c>
      <c r="AE185" s="120">
        <f t="shared" si="310"/>
        <v>0</v>
      </c>
      <c r="AF185" s="273">
        <f t="shared" si="311"/>
        <v>0</v>
      </c>
      <c r="AG185" s="421"/>
      <c r="AH185" s="99"/>
      <c r="AI185" s="99"/>
    </row>
    <row r="186" spans="1:35" s="396" customFormat="1" ht="30" customHeight="1" x14ac:dyDescent="0.65">
      <c r="A186" s="113" t="s">
        <v>104</v>
      </c>
      <c r="B186" s="452" t="s">
        <v>298</v>
      </c>
      <c r="C186" s="449" t="s">
        <v>309</v>
      </c>
      <c r="D186" s="440" t="s">
        <v>275</v>
      </c>
      <c r="E186" s="455">
        <v>9</v>
      </c>
      <c r="F186" s="457">
        <v>2250</v>
      </c>
      <c r="G186" s="422">
        <f t="shared" si="312"/>
        <v>20250</v>
      </c>
      <c r="H186" s="419">
        <v>9</v>
      </c>
      <c r="I186" s="130">
        <v>2250</v>
      </c>
      <c r="J186" s="138">
        <f t="shared" si="301"/>
        <v>20250</v>
      </c>
      <c r="K186" s="227"/>
      <c r="L186" s="130"/>
      <c r="M186" s="228"/>
      <c r="N186" s="129"/>
      <c r="O186" s="130"/>
      <c r="P186" s="228"/>
      <c r="Q186" s="227"/>
      <c r="R186" s="130"/>
      <c r="S186" s="228"/>
      <c r="T186" s="129"/>
      <c r="U186" s="130"/>
      <c r="V186" s="228"/>
      <c r="W186" s="227"/>
      <c r="X186" s="130"/>
      <c r="Y186" s="228"/>
      <c r="Z186" s="129"/>
      <c r="AA186" s="130"/>
      <c r="AB186" s="422"/>
      <c r="AC186" s="120">
        <f t="shared" si="308"/>
        <v>20250</v>
      </c>
      <c r="AD186" s="322">
        <f t="shared" si="309"/>
        <v>20250</v>
      </c>
      <c r="AE186" s="120">
        <f t="shared" si="310"/>
        <v>0</v>
      </c>
      <c r="AF186" s="273">
        <f t="shared" si="311"/>
        <v>0</v>
      </c>
      <c r="AG186" s="421"/>
      <c r="AH186" s="99"/>
      <c r="AI186" s="99"/>
    </row>
    <row r="187" spans="1:35" s="396" customFormat="1" ht="30" customHeight="1" x14ac:dyDescent="0.65">
      <c r="A187" s="113" t="s">
        <v>104</v>
      </c>
      <c r="B187" s="452" t="s">
        <v>299</v>
      </c>
      <c r="C187" s="449" t="s">
        <v>310</v>
      </c>
      <c r="D187" s="440" t="s">
        <v>275</v>
      </c>
      <c r="E187" s="455">
        <v>9</v>
      </c>
      <c r="F187" s="457">
        <v>2250</v>
      </c>
      <c r="G187" s="422">
        <f t="shared" si="312"/>
        <v>20250</v>
      </c>
      <c r="H187" s="419">
        <v>9</v>
      </c>
      <c r="I187" s="130">
        <v>2250</v>
      </c>
      <c r="J187" s="138">
        <f t="shared" si="301"/>
        <v>20250</v>
      </c>
      <c r="K187" s="227"/>
      <c r="L187" s="130"/>
      <c r="M187" s="228"/>
      <c r="N187" s="129"/>
      <c r="O187" s="130"/>
      <c r="P187" s="228"/>
      <c r="Q187" s="227"/>
      <c r="R187" s="130"/>
      <c r="S187" s="228"/>
      <c r="T187" s="129"/>
      <c r="U187" s="130"/>
      <c r="V187" s="228"/>
      <c r="W187" s="227"/>
      <c r="X187" s="130"/>
      <c r="Y187" s="228"/>
      <c r="Z187" s="129"/>
      <c r="AA187" s="130"/>
      <c r="AB187" s="422"/>
      <c r="AC187" s="120">
        <f t="shared" si="308"/>
        <v>20250</v>
      </c>
      <c r="AD187" s="322">
        <f t="shared" si="309"/>
        <v>20250</v>
      </c>
      <c r="AE187" s="120">
        <f t="shared" si="310"/>
        <v>0</v>
      </c>
      <c r="AF187" s="273">
        <f t="shared" si="311"/>
        <v>0</v>
      </c>
      <c r="AG187" s="421"/>
      <c r="AH187" s="99"/>
      <c r="AI187" s="99"/>
    </row>
    <row r="188" spans="1:35" s="396" customFormat="1" ht="39.75" customHeight="1" x14ac:dyDescent="0.65">
      <c r="A188" s="113" t="s">
        <v>104</v>
      </c>
      <c r="B188" s="452" t="s">
        <v>300</v>
      </c>
      <c r="C188" s="450" t="s">
        <v>292</v>
      </c>
      <c r="D188" s="440" t="s">
        <v>275</v>
      </c>
      <c r="E188" s="455">
        <v>36</v>
      </c>
      <c r="F188" s="457">
        <v>3000</v>
      </c>
      <c r="G188" s="422">
        <f t="shared" si="312"/>
        <v>108000</v>
      </c>
      <c r="H188" s="419">
        <v>36</v>
      </c>
      <c r="I188" s="130">
        <v>3000</v>
      </c>
      <c r="J188" s="138">
        <f t="shared" si="301"/>
        <v>108000</v>
      </c>
      <c r="K188" s="227"/>
      <c r="L188" s="130"/>
      <c r="M188" s="228"/>
      <c r="N188" s="129"/>
      <c r="O188" s="130"/>
      <c r="P188" s="228"/>
      <c r="Q188" s="227"/>
      <c r="R188" s="130"/>
      <c r="S188" s="228"/>
      <c r="T188" s="129"/>
      <c r="U188" s="130"/>
      <c r="V188" s="228"/>
      <c r="W188" s="227"/>
      <c r="X188" s="130"/>
      <c r="Y188" s="228"/>
      <c r="Z188" s="129"/>
      <c r="AA188" s="130"/>
      <c r="AB188" s="422"/>
      <c r="AC188" s="120">
        <f t="shared" si="308"/>
        <v>108000</v>
      </c>
      <c r="AD188" s="322">
        <f t="shared" si="309"/>
        <v>108000</v>
      </c>
      <c r="AE188" s="120">
        <f t="shared" si="310"/>
        <v>0</v>
      </c>
      <c r="AF188" s="273">
        <f t="shared" si="311"/>
        <v>0</v>
      </c>
      <c r="AG188" s="421"/>
      <c r="AH188" s="99"/>
      <c r="AI188" s="99"/>
    </row>
    <row r="189" spans="1:35" s="396" customFormat="1" ht="30" customHeight="1" x14ac:dyDescent="0.65">
      <c r="A189" s="113" t="s">
        <v>104</v>
      </c>
      <c r="B189" s="452" t="s">
        <v>301</v>
      </c>
      <c r="C189" s="450" t="s">
        <v>339</v>
      </c>
      <c r="D189" s="440" t="s">
        <v>275</v>
      </c>
      <c r="E189" s="455">
        <v>36</v>
      </c>
      <c r="F189" s="130">
        <v>1500</v>
      </c>
      <c r="G189" s="422">
        <f t="shared" si="312"/>
        <v>54000</v>
      </c>
      <c r="H189" s="419">
        <v>35</v>
      </c>
      <c r="I189" s="130">
        <v>1500</v>
      </c>
      <c r="J189" s="138">
        <f t="shared" si="301"/>
        <v>52500</v>
      </c>
      <c r="K189" s="227"/>
      <c r="L189" s="130"/>
      <c r="M189" s="228"/>
      <c r="N189" s="129"/>
      <c r="O189" s="130"/>
      <c r="P189" s="228"/>
      <c r="Q189" s="227"/>
      <c r="R189" s="130"/>
      <c r="S189" s="228"/>
      <c r="T189" s="129"/>
      <c r="U189" s="130"/>
      <c r="V189" s="228"/>
      <c r="W189" s="227"/>
      <c r="X189" s="130"/>
      <c r="Y189" s="228"/>
      <c r="Z189" s="129"/>
      <c r="AA189" s="130"/>
      <c r="AB189" s="422"/>
      <c r="AC189" s="120">
        <f t="shared" si="308"/>
        <v>54000</v>
      </c>
      <c r="AD189" s="322">
        <f t="shared" si="309"/>
        <v>52500</v>
      </c>
      <c r="AE189" s="120">
        <f t="shared" si="310"/>
        <v>1500</v>
      </c>
      <c r="AF189" s="273">
        <f t="shared" si="311"/>
        <v>2.7777777777777776E-2</v>
      </c>
      <c r="AG189" s="421"/>
      <c r="AH189" s="99"/>
      <c r="AI189" s="99"/>
    </row>
    <row r="190" spans="1:35" s="396" customFormat="1" ht="30" customHeight="1" x14ac:dyDescent="0.65">
      <c r="A190" s="113" t="s">
        <v>104</v>
      </c>
      <c r="B190" s="452" t="s">
        <v>302</v>
      </c>
      <c r="C190" s="450" t="s">
        <v>293</v>
      </c>
      <c r="D190" s="440" t="s">
        <v>275</v>
      </c>
      <c r="E190" s="455">
        <v>36</v>
      </c>
      <c r="F190" s="130">
        <v>1200</v>
      </c>
      <c r="G190" s="422">
        <f t="shared" si="312"/>
        <v>43200</v>
      </c>
      <c r="H190" s="419">
        <v>36</v>
      </c>
      <c r="I190" s="130">
        <v>1200</v>
      </c>
      <c r="J190" s="138">
        <f t="shared" si="301"/>
        <v>43200</v>
      </c>
      <c r="K190" s="227"/>
      <c r="L190" s="130"/>
      <c r="M190" s="228"/>
      <c r="N190" s="129"/>
      <c r="O190" s="130"/>
      <c r="P190" s="228"/>
      <c r="Q190" s="227"/>
      <c r="R190" s="130"/>
      <c r="S190" s="228"/>
      <c r="T190" s="129"/>
      <c r="U190" s="130"/>
      <c r="V190" s="228"/>
      <c r="W190" s="227"/>
      <c r="X190" s="130"/>
      <c r="Y190" s="228"/>
      <c r="Z190" s="129"/>
      <c r="AA190" s="130"/>
      <c r="AB190" s="422"/>
      <c r="AC190" s="120">
        <f t="shared" si="308"/>
        <v>43200</v>
      </c>
      <c r="AD190" s="322">
        <f t="shared" si="309"/>
        <v>43200</v>
      </c>
      <c r="AE190" s="120">
        <f t="shared" si="310"/>
        <v>0</v>
      </c>
      <c r="AF190" s="273">
        <f t="shared" si="311"/>
        <v>0</v>
      </c>
      <c r="AG190" s="421"/>
      <c r="AH190" s="99"/>
      <c r="AI190" s="99"/>
    </row>
    <row r="191" spans="1:35" ht="30" customHeight="1" thickBot="1" x14ac:dyDescent="0.8">
      <c r="A191" s="113" t="s">
        <v>104</v>
      </c>
      <c r="B191" s="452" t="s">
        <v>303</v>
      </c>
      <c r="C191" s="450" t="s">
        <v>304</v>
      </c>
      <c r="D191" s="459" t="s">
        <v>217</v>
      </c>
      <c r="E191" s="455">
        <v>1</v>
      </c>
      <c r="F191" s="144">
        <v>58000</v>
      </c>
      <c r="G191" s="422">
        <f t="shared" si="312"/>
        <v>58000</v>
      </c>
      <c r="H191" s="143">
        <v>1</v>
      </c>
      <c r="I191" s="144">
        <v>58000</v>
      </c>
      <c r="J191" s="146">
        <f t="shared" si="301"/>
        <v>58000</v>
      </c>
      <c r="K191" s="207"/>
      <c r="L191" s="144"/>
      <c r="M191" s="146">
        <f t="shared" si="302"/>
        <v>0</v>
      </c>
      <c r="N191" s="143"/>
      <c r="O191" s="144"/>
      <c r="P191" s="146">
        <f t="shared" si="303"/>
        <v>0</v>
      </c>
      <c r="Q191" s="207"/>
      <c r="R191" s="144"/>
      <c r="S191" s="146">
        <f t="shared" si="304"/>
        <v>0</v>
      </c>
      <c r="T191" s="143"/>
      <c r="U191" s="144"/>
      <c r="V191" s="146">
        <f t="shared" si="305"/>
        <v>0</v>
      </c>
      <c r="W191" s="207"/>
      <c r="X191" s="144"/>
      <c r="Y191" s="146">
        <f t="shared" si="306"/>
        <v>0</v>
      </c>
      <c r="Z191" s="143"/>
      <c r="AA191" s="144"/>
      <c r="AB191" s="145">
        <f t="shared" si="307"/>
        <v>0</v>
      </c>
      <c r="AC191" s="236">
        <f t="shared" si="265"/>
        <v>58000</v>
      </c>
      <c r="AD191" s="324">
        <f t="shared" si="266"/>
        <v>58000</v>
      </c>
      <c r="AE191" s="236">
        <f t="shared" si="267"/>
        <v>0</v>
      </c>
      <c r="AF191" s="338">
        <f t="shared" si="268"/>
        <v>0</v>
      </c>
      <c r="AG191" s="339"/>
      <c r="AH191" s="99"/>
      <c r="AI191" s="99"/>
    </row>
    <row r="192" spans="1:35" ht="15.75" customHeight="1" thickBot="1" x14ac:dyDescent="0.8">
      <c r="A192" s="600" t="s">
        <v>240</v>
      </c>
      <c r="B192" s="588"/>
      <c r="C192" s="601"/>
      <c r="D192" s="352"/>
      <c r="E192" s="310">
        <f t="shared" ref="E192:AB192" si="313">E172+E166+E162+E156</f>
        <v>409</v>
      </c>
      <c r="F192" s="310">
        <f t="shared" si="313"/>
        <v>290202</v>
      </c>
      <c r="G192" s="310">
        <f t="shared" si="313"/>
        <v>1359560</v>
      </c>
      <c r="H192" s="310">
        <f t="shared" si="313"/>
        <v>256</v>
      </c>
      <c r="I192" s="310">
        <f t="shared" si="313"/>
        <v>290768</v>
      </c>
      <c r="J192" s="310">
        <f t="shared" si="313"/>
        <v>1362756</v>
      </c>
      <c r="K192" s="353">
        <f t="shared" si="313"/>
        <v>0</v>
      </c>
      <c r="L192" s="310">
        <f t="shared" si="313"/>
        <v>0</v>
      </c>
      <c r="M192" s="310">
        <f t="shared" si="313"/>
        <v>0</v>
      </c>
      <c r="N192" s="310">
        <f t="shared" si="313"/>
        <v>0</v>
      </c>
      <c r="O192" s="310">
        <f t="shared" si="313"/>
        <v>0</v>
      </c>
      <c r="P192" s="310">
        <f t="shared" si="313"/>
        <v>0</v>
      </c>
      <c r="Q192" s="353">
        <f t="shared" si="313"/>
        <v>0</v>
      </c>
      <c r="R192" s="310">
        <f t="shared" si="313"/>
        <v>0</v>
      </c>
      <c r="S192" s="310">
        <f t="shared" si="313"/>
        <v>0</v>
      </c>
      <c r="T192" s="310">
        <f t="shared" si="313"/>
        <v>0</v>
      </c>
      <c r="U192" s="310">
        <f t="shared" si="313"/>
        <v>0</v>
      </c>
      <c r="V192" s="310">
        <f t="shared" si="313"/>
        <v>0</v>
      </c>
      <c r="W192" s="353">
        <f t="shared" si="313"/>
        <v>0</v>
      </c>
      <c r="X192" s="310">
        <f t="shared" si="313"/>
        <v>0</v>
      </c>
      <c r="Y192" s="310">
        <f t="shared" si="313"/>
        <v>0</v>
      </c>
      <c r="Z192" s="310">
        <f t="shared" si="313"/>
        <v>0</v>
      </c>
      <c r="AA192" s="310">
        <f t="shared" si="313"/>
        <v>0</v>
      </c>
      <c r="AB192" s="310">
        <f t="shared" si="313"/>
        <v>0</v>
      </c>
      <c r="AC192" s="285">
        <f t="shared" si="265"/>
        <v>1359560</v>
      </c>
      <c r="AD192" s="332">
        <f t="shared" si="266"/>
        <v>1362756</v>
      </c>
      <c r="AE192" s="340">
        <f t="shared" si="267"/>
        <v>-3196</v>
      </c>
      <c r="AF192" s="354">
        <f t="shared" si="268"/>
        <v>-2.3507605401747625E-3</v>
      </c>
      <c r="AG192" s="355"/>
      <c r="AH192" s="99"/>
      <c r="AI192" s="99"/>
    </row>
    <row r="193" spans="1:35" ht="15.75" customHeight="1" thickBot="1" x14ac:dyDescent="0.8">
      <c r="A193" s="356" t="s">
        <v>241</v>
      </c>
      <c r="B193" s="357"/>
      <c r="C193" s="358"/>
      <c r="D193" s="359"/>
      <c r="E193" s="360"/>
      <c r="F193" s="360"/>
      <c r="G193" s="361">
        <f>G24+G28+G42+G52+G95+G100+G115+G128+G135+G139+G143+G148+G154+G192</f>
        <v>2533842</v>
      </c>
      <c r="H193" s="362"/>
      <c r="I193" s="362"/>
      <c r="J193" s="361">
        <f>J24+J28+J42+J52+J95+J100+J115+J128+J135+J139+J143+J148+J154+J192</f>
        <v>2516596.1000979999</v>
      </c>
      <c r="K193" s="360"/>
      <c r="L193" s="360"/>
      <c r="M193" s="361">
        <f>M24+M28+M42+M52+M95+M100+M115+M128+M135+M139+M143+M148+M154+M192</f>
        <v>0</v>
      </c>
      <c r="N193" s="360"/>
      <c r="O193" s="360"/>
      <c r="P193" s="361">
        <f>P24+P28+P42+P52+P95+P100+P115+P128+P135+P139+P143+P148+P154+P192</f>
        <v>0</v>
      </c>
      <c r="Q193" s="360"/>
      <c r="R193" s="360"/>
      <c r="S193" s="361">
        <f>S24+S28+S42+S52+S95+S100+S115+S128+S135+S139+S143+S148+S154+S192</f>
        <v>0</v>
      </c>
      <c r="T193" s="360"/>
      <c r="U193" s="360"/>
      <c r="V193" s="361">
        <f>V24+V28+V42+V52+V95+V100+V115+V128+V135+V139+V143+V148+V154+V192</f>
        <v>0</v>
      </c>
      <c r="W193" s="360"/>
      <c r="X193" s="360"/>
      <c r="Y193" s="361">
        <f>Y24+Y28+Y42+Y52+Y95+Y100+Y115+Y128+Y135+Y139+Y143+Y148+Y154+Y192</f>
        <v>0</v>
      </c>
      <c r="Z193" s="360"/>
      <c r="AA193" s="360"/>
      <c r="AB193" s="361">
        <f>AB24+AB28+AB42+AB52+AB95+AB100+AB115+AB128+AB135+AB139+AB143+AB148+AB154+AB192</f>
        <v>0</v>
      </c>
      <c r="AC193" s="361">
        <f>AC24+AC28+AC42+AC52+AC95+AC100+AC115+AC128+AC135+AC139+AC143+AC148+AC154+AC192</f>
        <v>2533842</v>
      </c>
      <c r="AD193" s="361">
        <f>AD24+AD28+AD42+AD52+AD95+AD100+AD115+AD128+AD135+AD139+AD143+AD148+AD154+AD192</f>
        <v>2516596.1000979999</v>
      </c>
      <c r="AE193" s="361">
        <f t="shared" si="267"/>
        <v>17245.899902000092</v>
      </c>
      <c r="AF193" s="363">
        <f t="shared" si="268"/>
        <v>6.8062254481534726E-3</v>
      </c>
      <c r="AG193" s="364"/>
      <c r="AH193" s="365"/>
      <c r="AI193" s="365"/>
    </row>
    <row r="194" spans="1:35" ht="15.75" customHeight="1" x14ac:dyDescent="0.75">
      <c r="A194" s="602"/>
      <c r="B194" s="571"/>
      <c r="C194" s="571"/>
      <c r="D194" s="366"/>
      <c r="E194" s="367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7"/>
      <c r="AC194" s="368"/>
      <c r="AD194" s="368"/>
      <c r="AE194" s="368"/>
      <c r="AF194" s="369"/>
      <c r="AG194" s="370"/>
      <c r="AH194" s="3"/>
      <c r="AI194" s="3"/>
    </row>
    <row r="195" spans="1:35" ht="15.75" customHeight="1" x14ac:dyDescent="0.75">
      <c r="A195" s="603" t="s">
        <v>242</v>
      </c>
      <c r="B195" s="588"/>
      <c r="C195" s="589"/>
      <c r="D195" s="371"/>
      <c r="E195" s="372"/>
      <c r="F195" s="372"/>
      <c r="G195" s="372">
        <f>Фінансування!C20-Витрати!G193</f>
        <v>0</v>
      </c>
      <c r="H195" s="372"/>
      <c r="I195" s="372"/>
      <c r="J195" s="372">
        <f>Фінансування!C21-Витрати!J193</f>
        <v>-9.799981489777565E-5</v>
      </c>
      <c r="K195" s="372"/>
      <c r="L195" s="372"/>
      <c r="M195" s="372"/>
      <c r="N195" s="372"/>
      <c r="O195" s="372"/>
      <c r="P195" s="372"/>
      <c r="Q195" s="372"/>
      <c r="R195" s="372"/>
      <c r="S195" s="372"/>
      <c r="T195" s="372"/>
      <c r="U195" s="372"/>
      <c r="V195" s="372"/>
      <c r="W195" s="372"/>
      <c r="X195" s="372"/>
      <c r="Y195" s="372"/>
      <c r="Z195" s="372"/>
      <c r="AA195" s="372"/>
      <c r="AB195" s="372"/>
      <c r="AC195" s="372">
        <f>Фінансування!N20-Витрати!AC193</f>
        <v>0</v>
      </c>
      <c r="AD195" s="372">
        <f>Фінансування!N21-Витрати!AD193</f>
        <v>-9.799981489777565E-5</v>
      </c>
      <c r="AE195" s="373"/>
      <c r="AF195" s="374"/>
      <c r="AG195" s="375"/>
      <c r="AH195" s="3"/>
      <c r="AI195" s="3"/>
    </row>
    <row r="196" spans="1:35" ht="15.75" customHeight="1" x14ac:dyDescent="0.65">
      <c r="A196" s="13"/>
      <c r="B196" s="376"/>
      <c r="C196" s="377"/>
      <c r="D196" s="13"/>
      <c r="E196" s="13"/>
      <c r="F196" s="13"/>
      <c r="G196" s="13"/>
      <c r="H196" s="13"/>
      <c r="I196" s="13"/>
      <c r="J196" s="13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9"/>
      <c r="AD196" s="379"/>
      <c r="AE196" s="379"/>
      <c r="AF196" s="379"/>
      <c r="AG196" s="380"/>
    </row>
    <row r="197" spans="1:35" ht="15.75" customHeight="1" x14ac:dyDescent="0.65">
      <c r="A197" s="13"/>
      <c r="B197" s="376"/>
      <c r="C197" s="377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48"/>
    </row>
    <row r="198" spans="1:35" ht="15.75" customHeight="1" x14ac:dyDescent="0.65">
      <c r="A198" s="13"/>
      <c r="B198" s="376"/>
      <c r="C198" s="377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48"/>
    </row>
    <row r="199" spans="1:35" ht="15.75" customHeight="1" x14ac:dyDescent="0.65">
      <c r="A199" s="13"/>
      <c r="B199" s="376"/>
      <c r="C199" s="377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1"/>
      <c r="AD199" s="11"/>
      <c r="AE199" s="11"/>
      <c r="AF199" s="11"/>
      <c r="AG199" s="48"/>
    </row>
    <row r="200" spans="1:35" ht="15.75" customHeight="1" x14ac:dyDescent="0.75">
      <c r="A200" s="13"/>
      <c r="B200" s="376"/>
      <c r="C200" s="381" t="s">
        <v>243</v>
      </c>
      <c r="D200" s="382"/>
      <c r="E200" s="382"/>
      <c r="G200" s="382"/>
      <c r="H200" s="382"/>
      <c r="I200" s="38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1"/>
      <c r="AD200" s="11"/>
      <c r="AE200" s="11"/>
      <c r="AF200" s="11"/>
      <c r="AG200" s="48"/>
    </row>
    <row r="201" spans="1:35" ht="15.75" customHeight="1" x14ac:dyDescent="0.75">
      <c r="A201" s="13"/>
      <c r="B201" s="376"/>
      <c r="D201" s="381" t="s">
        <v>38</v>
      </c>
      <c r="G201" s="381" t="s">
        <v>39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1"/>
      <c r="AD201" s="11"/>
      <c r="AE201" s="11"/>
      <c r="AF201" s="11"/>
      <c r="AG201" s="48"/>
    </row>
    <row r="202" spans="1:35" ht="15.75" customHeight="1" x14ac:dyDescent="0.65">
      <c r="A202" s="13"/>
      <c r="B202" s="376"/>
      <c r="C202" s="377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1"/>
      <c r="AD202" s="11"/>
      <c r="AE202" s="11"/>
      <c r="AF202" s="11"/>
      <c r="AG202" s="48"/>
    </row>
    <row r="203" spans="1:35" ht="15.75" customHeight="1" x14ac:dyDescent="0.65">
      <c r="A203" s="13"/>
      <c r="B203" s="376"/>
      <c r="C203" s="377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1"/>
      <c r="AD203" s="11"/>
      <c r="AE203" s="11"/>
      <c r="AF203" s="11"/>
      <c r="AG203" s="48"/>
    </row>
    <row r="204" spans="1:35" ht="15.75" customHeight="1" x14ac:dyDescent="0.75">
      <c r="A204" s="46"/>
      <c r="B204" s="383"/>
      <c r="C204" s="384"/>
      <c r="AG204" s="384"/>
    </row>
    <row r="205" spans="1:35" ht="15.75" customHeight="1" x14ac:dyDescent="0.75">
      <c r="A205" s="46"/>
      <c r="B205" s="383"/>
      <c r="C205" s="384"/>
      <c r="AG205" s="384"/>
    </row>
    <row r="206" spans="1:35" ht="15.75" customHeight="1" x14ac:dyDescent="0.75">
      <c r="A206" s="46"/>
      <c r="B206" s="383"/>
      <c r="C206" s="384"/>
      <c r="AG206" s="384"/>
    </row>
    <row r="207" spans="1:35" ht="15.75" customHeight="1" x14ac:dyDescent="0.75">
      <c r="A207" s="46"/>
      <c r="B207" s="383"/>
      <c r="C207" s="384"/>
      <c r="AG207" s="384"/>
    </row>
    <row r="208" spans="1:35" ht="15.75" customHeight="1" x14ac:dyDescent="0.75">
      <c r="A208" s="46"/>
      <c r="B208" s="383"/>
      <c r="C208" s="384"/>
      <c r="AG208" s="384"/>
    </row>
    <row r="209" spans="1:33" ht="15.75" customHeight="1" x14ac:dyDescent="0.75">
      <c r="A209" s="46"/>
      <c r="B209" s="383"/>
      <c r="C209" s="384"/>
      <c r="AG209" s="384"/>
    </row>
    <row r="210" spans="1:33" ht="15.75" customHeight="1" x14ac:dyDescent="0.75">
      <c r="A210" s="46"/>
      <c r="B210" s="383"/>
      <c r="C210" s="384"/>
      <c r="AG210" s="384"/>
    </row>
    <row r="211" spans="1:33" ht="15.75" customHeight="1" x14ac:dyDescent="0.75">
      <c r="A211" s="46"/>
      <c r="B211" s="383"/>
      <c r="C211" s="384"/>
      <c r="AG211" s="384"/>
    </row>
    <row r="212" spans="1:33" ht="15.75" customHeight="1" x14ac:dyDescent="0.75">
      <c r="A212" s="46"/>
      <c r="B212" s="383"/>
      <c r="C212" s="384"/>
      <c r="AG212" s="384"/>
    </row>
    <row r="213" spans="1:33" ht="15.75" customHeight="1" x14ac:dyDescent="0.75">
      <c r="A213" s="46"/>
      <c r="B213" s="383"/>
      <c r="C213" s="384"/>
      <c r="AG213" s="384"/>
    </row>
    <row r="214" spans="1:33" ht="15.75" customHeight="1" x14ac:dyDescent="0.75">
      <c r="A214" s="46"/>
      <c r="B214" s="383"/>
      <c r="C214" s="384"/>
      <c r="AG214" s="384"/>
    </row>
    <row r="215" spans="1:33" ht="15.75" customHeight="1" x14ac:dyDescent="0.75">
      <c r="A215" s="46"/>
      <c r="B215" s="383"/>
      <c r="C215" s="384"/>
      <c r="AG215" s="384"/>
    </row>
    <row r="216" spans="1:33" ht="15.75" customHeight="1" x14ac:dyDescent="0.75">
      <c r="A216" s="46"/>
      <c r="B216" s="383"/>
      <c r="C216" s="384"/>
      <c r="AG216" s="384"/>
    </row>
    <row r="217" spans="1:33" ht="15.75" customHeight="1" x14ac:dyDescent="0.75">
      <c r="A217" s="46"/>
      <c r="B217" s="383"/>
      <c r="C217" s="384"/>
      <c r="AG217" s="384"/>
    </row>
    <row r="218" spans="1:33" ht="15.75" customHeight="1" x14ac:dyDescent="0.75">
      <c r="A218" s="46"/>
      <c r="B218" s="383"/>
      <c r="C218" s="384"/>
      <c r="AG218" s="384"/>
    </row>
    <row r="219" spans="1:33" ht="15.75" customHeight="1" x14ac:dyDescent="0.75">
      <c r="A219" s="46"/>
      <c r="B219" s="383"/>
      <c r="C219" s="384"/>
      <c r="AG219" s="384"/>
    </row>
    <row r="220" spans="1:33" ht="15.75" customHeight="1" x14ac:dyDescent="0.75">
      <c r="A220" s="46"/>
      <c r="B220" s="383"/>
      <c r="C220" s="384"/>
      <c r="AG220" s="384"/>
    </row>
    <row r="221" spans="1:33" ht="15.75" customHeight="1" x14ac:dyDescent="0.75">
      <c r="A221" s="46"/>
      <c r="B221" s="383"/>
      <c r="C221" s="384"/>
      <c r="AG221" s="384"/>
    </row>
    <row r="222" spans="1:33" ht="15.75" customHeight="1" x14ac:dyDescent="0.75">
      <c r="A222" s="46"/>
      <c r="B222" s="383"/>
      <c r="C222" s="384"/>
      <c r="AG222" s="384"/>
    </row>
    <row r="223" spans="1:33" ht="15.75" customHeight="1" x14ac:dyDescent="0.75">
      <c r="A223" s="46"/>
      <c r="B223" s="383"/>
      <c r="C223" s="384"/>
      <c r="AG223" s="384"/>
    </row>
    <row r="224" spans="1:33" ht="15.75" customHeight="1" x14ac:dyDescent="0.75">
      <c r="A224" s="46"/>
      <c r="B224" s="383"/>
      <c r="C224" s="384"/>
      <c r="AG224" s="384"/>
    </row>
    <row r="225" spans="1:33" ht="15.75" customHeight="1" x14ac:dyDescent="0.75">
      <c r="A225" s="46"/>
      <c r="B225" s="383"/>
      <c r="C225" s="384"/>
      <c r="AG225" s="384"/>
    </row>
    <row r="226" spans="1:33" ht="15.75" customHeight="1" x14ac:dyDescent="0.75">
      <c r="A226" s="46"/>
      <c r="B226" s="383"/>
      <c r="C226" s="384"/>
      <c r="AG226" s="384"/>
    </row>
    <row r="227" spans="1:33" ht="15.75" customHeight="1" x14ac:dyDescent="0.75">
      <c r="A227" s="46"/>
      <c r="B227" s="383"/>
      <c r="C227" s="384"/>
      <c r="AG227" s="384"/>
    </row>
    <row r="228" spans="1:33" ht="15.75" customHeight="1" x14ac:dyDescent="0.75">
      <c r="A228" s="46"/>
      <c r="B228" s="383"/>
      <c r="C228" s="384"/>
      <c r="AG228" s="384"/>
    </row>
    <row r="229" spans="1:33" ht="15.75" customHeight="1" x14ac:dyDescent="0.75">
      <c r="A229" s="46"/>
      <c r="B229" s="383"/>
      <c r="C229" s="384"/>
      <c r="AG229" s="384"/>
    </row>
    <row r="230" spans="1:33" ht="15.75" customHeight="1" x14ac:dyDescent="0.75">
      <c r="A230" s="46"/>
      <c r="B230" s="383"/>
      <c r="C230" s="384"/>
      <c r="AG230" s="384"/>
    </row>
    <row r="231" spans="1:33" ht="15.75" customHeight="1" x14ac:dyDescent="0.75">
      <c r="A231" s="46"/>
      <c r="B231" s="383"/>
      <c r="C231" s="384"/>
      <c r="AG231" s="384"/>
    </row>
    <row r="232" spans="1:33" ht="15.75" customHeight="1" x14ac:dyDescent="0.75">
      <c r="A232" s="46"/>
      <c r="B232" s="383"/>
      <c r="C232" s="384"/>
      <c r="AG232" s="384"/>
    </row>
    <row r="233" spans="1:33" ht="15.75" customHeight="1" x14ac:dyDescent="0.75">
      <c r="A233" s="46"/>
      <c r="B233" s="383"/>
      <c r="C233" s="384"/>
      <c r="AG233" s="384"/>
    </row>
    <row r="234" spans="1:33" ht="15.75" customHeight="1" x14ac:dyDescent="0.75">
      <c r="A234" s="46"/>
      <c r="B234" s="383"/>
      <c r="C234" s="384"/>
      <c r="AG234" s="384"/>
    </row>
    <row r="235" spans="1:33" ht="15.75" customHeight="1" x14ac:dyDescent="0.75">
      <c r="A235" s="46"/>
      <c r="B235" s="383"/>
      <c r="C235" s="384"/>
      <c r="AG235" s="384"/>
    </row>
    <row r="236" spans="1:33" ht="15.75" customHeight="1" x14ac:dyDescent="0.75">
      <c r="A236" s="46"/>
      <c r="B236" s="383"/>
      <c r="C236" s="384"/>
      <c r="AG236" s="384"/>
    </row>
    <row r="237" spans="1:33" ht="15.75" customHeight="1" x14ac:dyDescent="0.75">
      <c r="A237" s="46"/>
      <c r="B237" s="383"/>
      <c r="C237" s="384"/>
      <c r="AG237" s="384"/>
    </row>
    <row r="238" spans="1:33" ht="15.75" customHeight="1" x14ac:dyDescent="0.75">
      <c r="A238" s="46"/>
      <c r="B238" s="383"/>
      <c r="C238" s="384"/>
      <c r="AG238" s="384"/>
    </row>
    <row r="239" spans="1:33" ht="15.75" customHeight="1" x14ac:dyDescent="0.75">
      <c r="A239" s="46"/>
      <c r="B239" s="383"/>
      <c r="C239" s="384"/>
      <c r="AG239" s="384"/>
    </row>
    <row r="240" spans="1:33" ht="15.75" customHeight="1" x14ac:dyDescent="0.75">
      <c r="A240" s="46"/>
      <c r="B240" s="383"/>
      <c r="C240" s="384"/>
      <c r="AG240" s="384"/>
    </row>
    <row r="241" spans="1:33" ht="15.75" customHeight="1" x14ac:dyDescent="0.75">
      <c r="A241" s="46"/>
      <c r="B241" s="383"/>
      <c r="C241" s="384"/>
      <c r="AG241" s="384"/>
    </row>
    <row r="242" spans="1:33" ht="15.75" customHeight="1" x14ac:dyDescent="0.75">
      <c r="A242" s="46"/>
      <c r="B242" s="383"/>
      <c r="C242" s="384"/>
      <c r="AG242" s="384"/>
    </row>
    <row r="243" spans="1:33" ht="15.75" customHeight="1" x14ac:dyDescent="0.75">
      <c r="A243" s="46"/>
      <c r="B243" s="383"/>
      <c r="C243" s="384"/>
      <c r="AG243" s="384"/>
    </row>
    <row r="244" spans="1:33" ht="15.75" customHeight="1" x14ac:dyDescent="0.75">
      <c r="A244" s="46"/>
      <c r="B244" s="383"/>
      <c r="C244" s="384"/>
      <c r="AG244" s="384"/>
    </row>
    <row r="245" spans="1:33" ht="15.75" customHeight="1" x14ac:dyDescent="0.75">
      <c r="A245" s="46"/>
      <c r="B245" s="383"/>
      <c r="C245" s="384"/>
      <c r="AG245" s="384"/>
    </row>
    <row r="246" spans="1:33" ht="15.75" customHeight="1" x14ac:dyDescent="0.75">
      <c r="A246" s="46"/>
      <c r="B246" s="383"/>
      <c r="C246" s="384"/>
      <c r="AG246" s="384"/>
    </row>
    <row r="247" spans="1:33" ht="15.75" customHeight="1" x14ac:dyDescent="0.75">
      <c r="A247" s="46"/>
      <c r="B247" s="383"/>
      <c r="C247" s="384"/>
      <c r="AG247" s="384"/>
    </row>
    <row r="248" spans="1:33" ht="15.75" customHeight="1" x14ac:dyDescent="0.75">
      <c r="A248" s="46"/>
      <c r="B248" s="383"/>
      <c r="C248" s="384"/>
      <c r="AG248" s="384"/>
    </row>
    <row r="249" spans="1:33" ht="15.75" customHeight="1" x14ac:dyDescent="0.75">
      <c r="A249" s="46"/>
      <c r="B249" s="383"/>
      <c r="C249" s="384"/>
      <c r="AG249" s="384"/>
    </row>
    <row r="250" spans="1:33" ht="15.75" customHeight="1" x14ac:dyDescent="0.75">
      <c r="A250" s="46"/>
      <c r="B250" s="383"/>
      <c r="C250" s="384"/>
      <c r="AG250" s="384"/>
    </row>
    <row r="251" spans="1:33" ht="15.75" customHeight="1" x14ac:dyDescent="0.75">
      <c r="A251" s="46"/>
      <c r="B251" s="383"/>
      <c r="C251" s="384"/>
      <c r="AG251" s="384"/>
    </row>
    <row r="252" spans="1:33" ht="15.75" customHeight="1" x14ac:dyDescent="0.75">
      <c r="A252" s="46"/>
      <c r="B252" s="383"/>
      <c r="C252" s="384"/>
      <c r="AG252" s="384"/>
    </row>
    <row r="253" spans="1:33" ht="15.75" customHeight="1" x14ac:dyDescent="0.75">
      <c r="A253" s="46"/>
      <c r="B253" s="383"/>
      <c r="C253" s="384"/>
      <c r="AG253" s="384"/>
    </row>
    <row r="254" spans="1:33" ht="15.75" customHeight="1" x14ac:dyDescent="0.75">
      <c r="A254" s="46"/>
      <c r="B254" s="383"/>
      <c r="C254" s="384"/>
      <c r="AG254" s="384"/>
    </row>
    <row r="255" spans="1:33" ht="15.75" customHeight="1" x14ac:dyDescent="0.75">
      <c r="A255" s="46"/>
      <c r="B255" s="383"/>
      <c r="C255" s="384"/>
      <c r="AG255" s="384"/>
    </row>
    <row r="256" spans="1:33" ht="15.75" customHeight="1" x14ac:dyDescent="0.75">
      <c r="A256" s="46"/>
      <c r="B256" s="383"/>
      <c r="C256" s="384"/>
      <c r="AG256" s="384"/>
    </row>
    <row r="257" spans="1:33" ht="15.75" customHeight="1" x14ac:dyDescent="0.75">
      <c r="A257" s="46"/>
      <c r="B257" s="383"/>
      <c r="C257" s="384"/>
      <c r="AG257" s="384"/>
    </row>
    <row r="258" spans="1:33" ht="15.75" customHeight="1" x14ac:dyDescent="0.75">
      <c r="A258" s="46"/>
      <c r="B258" s="383"/>
      <c r="C258" s="384"/>
      <c r="AG258" s="384"/>
    </row>
    <row r="259" spans="1:33" ht="15.75" customHeight="1" x14ac:dyDescent="0.75">
      <c r="A259" s="46"/>
      <c r="B259" s="383"/>
      <c r="C259" s="384"/>
      <c r="AG259" s="384"/>
    </row>
    <row r="260" spans="1:33" ht="15.75" customHeight="1" x14ac:dyDescent="0.75">
      <c r="A260" s="46"/>
      <c r="B260" s="383"/>
      <c r="C260" s="384"/>
      <c r="AG260" s="384"/>
    </row>
    <row r="261" spans="1:33" ht="15.75" customHeight="1" x14ac:dyDescent="0.75">
      <c r="A261" s="46"/>
      <c r="B261" s="383"/>
      <c r="C261" s="384"/>
      <c r="AG261" s="384"/>
    </row>
    <row r="262" spans="1:33" ht="15.75" customHeight="1" x14ac:dyDescent="0.75">
      <c r="A262" s="46"/>
      <c r="B262" s="383"/>
      <c r="C262" s="384"/>
      <c r="AG262" s="384"/>
    </row>
    <row r="263" spans="1:33" ht="15.75" customHeight="1" x14ac:dyDescent="0.75">
      <c r="A263" s="46"/>
      <c r="B263" s="383"/>
      <c r="C263" s="384"/>
      <c r="AG263" s="384"/>
    </row>
    <row r="264" spans="1:33" ht="15.75" customHeight="1" x14ac:dyDescent="0.75">
      <c r="A264" s="46"/>
      <c r="B264" s="383"/>
      <c r="C264" s="384"/>
      <c r="AG264" s="384"/>
    </row>
    <row r="265" spans="1:33" ht="15.75" customHeight="1" x14ac:dyDescent="0.75">
      <c r="A265" s="46"/>
      <c r="B265" s="383"/>
      <c r="C265" s="384"/>
      <c r="AG265" s="384"/>
    </row>
    <row r="266" spans="1:33" ht="15.75" customHeight="1" x14ac:dyDescent="0.75">
      <c r="A266" s="46"/>
      <c r="B266" s="383"/>
      <c r="C266" s="384"/>
      <c r="AG266" s="384"/>
    </row>
    <row r="267" spans="1:33" ht="15.75" customHeight="1" x14ac:dyDescent="0.75">
      <c r="A267" s="46"/>
      <c r="B267" s="383"/>
      <c r="C267" s="384"/>
      <c r="AG267" s="384"/>
    </row>
    <row r="268" spans="1:33" ht="15.75" customHeight="1" x14ac:dyDescent="0.75">
      <c r="A268" s="46"/>
      <c r="B268" s="383"/>
      <c r="C268" s="384"/>
      <c r="AG268" s="384"/>
    </row>
    <row r="269" spans="1:33" ht="15.75" customHeight="1" x14ac:dyDescent="0.75">
      <c r="A269" s="46"/>
      <c r="B269" s="383"/>
      <c r="C269" s="384"/>
      <c r="AG269" s="384"/>
    </row>
    <row r="270" spans="1:33" ht="15.75" customHeight="1" x14ac:dyDescent="0.75">
      <c r="A270" s="46"/>
      <c r="B270" s="383"/>
      <c r="C270" s="384"/>
      <c r="AG270" s="384"/>
    </row>
    <row r="271" spans="1:33" ht="15.75" customHeight="1" x14ac:dyDescent="0.75">
      <c r="A271" s="46"/>
      <c r="B271" s="383"/>
      <c r="C271" s="384"/>
      <c r="AG271" s="384"/>
    </row>
    <row r="272" spans="1:33" ht="15.75" customHeight="1" x14ac:dyDescent="0.75">
      <c r="A272" s="46"/>
      <c r="B272" s="383"/>
      <c r="C272" s="384"/>
      <c r="AG272" s="384"/>
    </row>
    <row r="273" spans="1:33" ht="15.75" customHeight="1" x14ac:dyDescent="0.75">
      <c r="A273" s="46"/>
      <c r="B273" s="383"/>
      <c r="C273" s="384"/>
      <c r="AG273" s="384"/>
    </row>
    <row r="274" spans="1:33" ht="15.75" customHeight="1" x14ac:dyDescent="0.75">
      <c r="A274" s="46"/>
      <c r="B274" s="383"/>
      <c r="C274" s="384"/>
      <c r="AG274" s="384"/>
    </row>
    <row r="275" spans="1:33" ht="15.75" customHeight="1" x14ac:dyDescent="0.75">
      <c r="A275" s="46"/>
      <c r="B275" s="383"/>
      <c r="C275" s="384"/>
      <c r="AG275" s="384"/>
    </row>
    <row r="276" spans="1:33" ht="15.75" customHeight="1" x14ac:dyDescent="0.75">
      <c r="A276" s="46"/>
      <c r="B276" s="383"/>
      <c r="C276" s="384"/>
      <c r="AG276" s="384"/>
    </row>
    <row r="277" spans="1:33" ht="15.75" customHeight="1" x14ac:dyDescent="0.75">
      <c r="A277" s="46"/>
      <c r="B277" s="383"/>
      <c r="C277" s="384"/>
      <c r="AG277" s="384"/>
    </row>
    <row r="278" spans="1:33" ht="15.75" customHeight="1" x14ac:dyDescent="0.75">
      <c r="A278" s="46"/>
      <c r="B278" s="383"/>
      <c r="C278" s="384"/>
      <c r="AG278" s="384"/>
    </row>
    <row r="279" spans="1:33" ht="15.75" customHeight="1" x14ac:dyDescent="0.75">
      <c r="A279" s="46"/>
      <c r="B279" s="383"/>
      <c r="C279" s="384"/>
      <c r="AG279" s="384"/>
    </row>
    <row r="280" spans="1:33" ht="15.75" customHeight="1" x14ac:dyDescent="0.75">
      <c r="A280" s="46"/>
      <c r="B280" s="383"/>
      <c r="C280" s="384"/>
      <c r="AG280" s="384"/>
    </row>
    <row r="281" spans="1:33" ht="15.75" customHeight="1" x14ac:dyDescent="0.75">
      <c r="A281" s="46"/>
      <c r="B281" s="383"/>
      <c r="C281" s="384"/>
      <c r="AG281" s="384"/>
    </row>
    <row r="282" spans="1:33" ht="15.75" customHeight="1" x14ac:dyDescent="0.75">
      <c r="A282" s="46"/>
      <c r="B282" s="383"/>
      <c r="C282" s="384"/>
      <c r="AG282" s="384"/>
    </row>
    <row r="283" spans="1:33" ht="15.75" customHeight="1" x14ac:dyDescent="0.75">
      <c r="A283" s="46"/>
      <c r="B283" s="383"/>
      <c r="C283" s="384"/>
      <c r="AG283" s="384"/>
    </row>
    <row r="284" spans="1:33" ht="15.75" customHeight="1" x14ac:dyDescent="0.75">
      <c r="A284" s="46"/>
      <c r="B284" s="383"/>
      <c r="C284" s="384"/>
      <c r="AG284" s="384"/>
    </row>
    <row r="285" spans="1:33" ht="15.75" customHeight="1" x14ac:dyDescent="0.75">
      <c r="A285" s="46"/>
      <c r="B285" s="383"/>
      <c r="C285" s="384"/>
      <c r="AG285" s="384"/>
    </row>
    <row r="286" spans="1:33" ht="15.75" customHeight="1" x14ac:dyDescent="0.75">
      <c r="A286" s="46"/>
      <c r="B286" s="383"/>
      <c r="C286" s="384"/>
      <c r="AG286" s="384"/>
    </row>
    <row r="287" spans="1:33" ht="15.75" customHeight="1" x14ac:dyDescent="0.75">
      <c r="A287" s="46"/>
      <c r="B287" s="383"/>
      <c r="C287" s="384"/>
      <c r="AG287" s="384"/>
    </row>
    <row r="288" spans="1:33" ht="15.75" customHeight="1" x14ac:dyDescent="0.75">
      <c r="A288" s="46"/>
      <c r="B288" s="383"/>
      <c r="C288" s="384"/>
      <c r="AG288" s="384"/>
    </row>
    <row r="289" spans="1:33" ht="15.75" customHeight="1" x14ac:dyDescent="0.75">
      <c r="A289" s="46"/>
      <c r="B289" s="383"/>
      <c r="C289" s="384"/>
      <c r="AG289" s="384"/>
    </row>
    <row r="290" spans="1:33" ht="15.75" customHeight="1" x14ac:dyDescent="0.75">
      <c r="A290" s="46"/>
      <c r="B290" s="383"/>
      <c r="C290" s="384"/>
      <c r="AG290" s="384"/>
    </row>
    <row r="291" spans="1:33" ht="15.75" customHeight="1" x14ac:dyDescent="0.75">
      <c r="A291" s="46"/>
      <c r="B291" s="383"/>
      <c r="C291" s="384"/>
      <c r="AG291" s="384"/>
    </row>
    <row r="292" spans="1:33" ht="15.75" customHeight="1" x14ac:dyDescent="0.75">
      <c r="A292" s="46"/>
      <c r="B292" s="383"/>
      <c r="C292" s="384"/>
      <c r="AG292" s="384"/>
    </row>
    <row r="293" spans="1:33" ht="15.75" customHeight="1" x14ac:dyDescent="0.75">
      <c r="A293" s="46"/>
      <c r="B293" s="383"/>
      <c r="C293" s="384"/>
      <c r="AG293" s="384"/>
    </row>
    <row r="294" spans="1:33" ht="15.75" customHeight="1" x14ac:dyDescent="0.75">
      <c r="A294" s="46"/>
      <c r="B294" s="383"/>
      <c r="C294" s="384"/>
      <c r="AG294" s="384"/>
    </row>
    <row r="295" spans="1:33" ht="15.75" customHeight="1" x14ac:dyDescent="0.75">
      <c r="A295" s="46"/>
      <c r="B295" s="383"/>
      <c r="C295" s="384"/>
      <c r="AG295" s="384"/>
    </row>
    <row r="296" spans="1:33" ht="15.75" customHeight="1" x14ac:dyDescent="0.75">
      <c r="A296" s="46"/>
      <c r="B296" s="383"/>
      <c r="C296" s="384"/>
      <c r="AG296" s="384"/>
    </row>
    <row r="297" spans="1:33" ht="15.75" customHeight="1" x14ac:dyDescent="0.75">
      <c r="A297" s="46"/>
      <c r="B297" s="383"/>
      <c r="C297" s="384"/>
      <c r="AG297" s="384"/>
    </row>
    <row r="298" spans="1:33" ht="15.75" customHeight="1" x14ac:dyDescent="0.75">
      <c r="A298" s="46"/>
      <c r="B298" s="383"/>
      <c r="C298" s="384"/>
      <c r="AG298" s="384"/>
    </row>
    <row r="299" spans="1:33" ht="15.75" customHeight="1" x14ac:dyDescent="0.75">
      <c r="A299" s="46"/>
      <c r="B299" s="383"/>
      <c r="C299" s="384"/>
      <c r="AG299" s="384"/>
    </row>
    <row r="300" spans="1:33" ht="15.75" customHeight="1" x14ac:dyDescent="0.75">
      <c r="A300" s="46"/>
      <c r="B300" s="383"/>
      <c r="C300" s="384"/>
      <c r="AG300" s="384"/>
    </row>
    <row r="301" spans="1:33" ht="15.75" customHeight="1" x14ac:dyDescent="0.75">
      <c r="A301" s="46"/>
      <c r="B301" s="383"/>
      <c r="C301" s="384"/>
      <c r="AG301" s="384"/>
    </row>
    <row r="302" spans="1:33" ht="15.75" customHeight="1" x14ac:dyDescent="0.75">
      <c r="A302" s="46"/>
      <c r="B302" s="383"/>
      <c r="C302" s="384"/>
      <c r="AG302" s="384"/>
    </row>
    <row r="303" spans="1:33" ht="15.75" customHeight="1" x14ac:dyDescent="0.75">
      <c r="A303" s="46"/>
      <c r="B303" s="383"/>
      <c r="C303" s="384"/>
      <c r="AG303" s="384"/>
    </row>
    <row r="304" spans="1:33" ht="15.75" customHeight="1" x14ac:dyDescent="0.75">
      <c r="A304" s="46"/>
      <c r="B304" s="383"/>
      <c r="C304" s="384"/>
      <c r="AG304" s="384"/>
    </row>
    <row r="305" spans="1:33" ht="15.75" customHeight="1" x14ac:dyDescent="0.75">
      <c r="A305" s="46"/>
      <c r="B305" s="383"/>
      <c r="C305" s="384"/>
      <c r="AG305" s="384"/>
    </row>
    <row r="306" spans="1:33" ht="15.75" customHeight="1" x14ac:dyDescent="0.75">
      <c r="A306" s="46"/>
      <c r="B306" s="383"/>
      <c r="C306" s="384"/>
      <c r="AG306" s="384"/>
    </row>
    <row r="307" spans="1:33" ht="15.75" customHeight="1" x14ac:dyDescent="0.75">
      <c r="A307" s="46"/>
      <c r="B307" s="383"/>
      <c r="C307" s="384"/>
      <c r="AG307" s="384"/>
    </row>
    <row r="308" spans="1:33" ht="15.75" customHeight="1" x14ac:dyDescent="0.75">
      <c r="A308" s="46"/>
      <c r="B308" s="383"/>
      <c r="C308" s="384"/>
      <c r="AG308" s="384"/>
    </row>
    <row r="309" spans="1:33" ht="15.75" customHeight="1" x14ac:dyDescent="0.75">
      <c r="A309" s="46"/>
      <c r="B309" s="383"/>
      <c r="C309" s="384"/>
      <c r="AG309" s="384"/>
    </row>
    <row r="310" spans="1:33" ht="15.75" customHeight="1" x14ac:dyDescent="0.75">
      <c r="A310" s="46"/>
      <c r="B310" s="383"/>
      <c r="C310" s="384"/>
      <c r="AG310" s="384"/>
    </row>
    <row r="311" spans="1:33" ht="15.75" customHeight="1" x14ac:dyDescent="0.75">
      <c r="A311" s="46"/>
      <c r="B311" s="383"/>
      <c r="C311" s="384"/>
      <c r="AG311" s="384"/>
    </row>
    <row r="312" spans="1:33" ht="15.75" customHeight="1" x14ac:dyDescent="0.75">
      <c r="A312" s="46"/>
      <c r="B312" s="383"/>
      <c r="C312" s="384"/>
      <c r="AG312" s="384"/>
    </row>
    <row r="313" spans="1:33" ht="15.75" customHeight="1" x14ac:dyDescent="0.75">
      <c r="A313" s="46"/>
      <c r="B313" s="383"/>
      <c r="C313" s="384"/>
      <c r="AG313" s="384"/>
    </row>
    <row r="314" spans="1:33" ht="15.75" customHeight="1" x14ac:dyDescent="0.75">
      <c r="A314" s="46"/>
      <c r="B314" s="383"/>
      <c r="C314" s="384"/>
      <c r="AG314" s="384"/>
    </row>
    <row r="315" spans="1:33" ht="15.75" customHeight="1" x14ac:dyDescent="0.75">
      <c r="A315" s="46"/>
      <c r="B315" s="383"/>
      <c r="C315" s="384"/>
      <c r="AG315" s="384"/>
    </row>
    <row r="316" spans="1:33" ht="15.75" customHeight="1" x14ac:dyDescent="0.75">
      <c r="A316" s="46"/>
      <c r="B316" s="383"/>
      <c r="C316" s="384"/>
      <c r="AG316" s="384"/>
    </row>
    <row r="317" spans="1:33" ht="15.75" customHeight="1" x14ac:dyDescent="0.75">
      <c r="A317" s="46"/>
      <c r="B317" s="383"/>
      <c r="C317" s="384"/>
      <c r="AG317" s="384"/>
    </row>
    <row r="318" spans="1:33" ht="15.75" customHeight="1" x14ac:dyDescent="0.75">
      <c r="A318" s="46"/>
      <c r="B318" s="383"/>
      <c r="C318" s="384"/>
      <c r="AG318" s="384"/>
    </row>
    <row r="319" spans="1:33" ht="15.75" customHeight="1" x14ac:dyDescent="0.75">
      <c r="A319" s="46"/>
      <c r="B319" s="383"/>
      <c r="C319" s="384"/>
      <c r="AG319" s="384"/>
    </row>
    <row r="320" spans="1:33" ht="15.75" customHeight="1" x14ac:dyDescent="0.75">
      <c r="A320" s="46"/>
      <c r="B320" s="383"/>
      <c r="C320" s="384"/>
      <c r="AG320" s="384"/>
    </row>
    <row r="321" spans="1:33" ht="15.75" customHeight="1" x14ac:dyDescent="0.75">
      <c r="A321" s="46"/>
      <c r="B321" s="383"/>
      <c r="C321" s="384"/>
      <c r="AG321" s="384"/>
    </row>
    <row r="322" spans="1:33" ht="15.75" customHeight="1" x14ac:dyDescent="0.75">
      <c r="A322" s="46"/>
      <c r="B322" s="383"/>
      <c r="C322" s="384"/>
      <c r="AG322" s="384"/>
    </row>
    <row r="323" spans="1:33" ht="15.75" customHeight="1" x14ac:dyDescent="0.75">
      <c r="A323" s="46"/>
      <c r="B323" s="383"/>
      <c r="C323" s="384"/>
      <c r="AG323" s="384"/>
    </row>
    <row r="324" spans="1:33" ht="15.75" customHeight="1" x14ac:dyDescent="0.75">
      <c r="A324" s="46"/>
      <c r="B324" s="383"/>
      <c r="C324" s="384"/>
      <c r="AG324" s="384"/>
    </row>
    <row r="325" spans="1:33" ht="15.75" customHeight="1" x14ac:dyDescent="0.75">
      <c r="A325" s="46"/>
      <c r="B325" s="383"/>
      <c r="C325" s="384"/>
      <c r="AG325" s="384"/>
    </row>
    <row r="326" spans="1:33" ht="15.75" customHeight="1" x14ac:dyDescent="0.75">
      <c r="A326" s="46"/>
      <c r="B326" s="383"/>
      <c r="C326" s="384"/>
      <c r="AG326" s="384"/>
    </row>
    <row r="327" spans="1:33" ht="15.75" customHeight="1" x14ac:dyDescent="0.75">
      <c r="A327" s="46"/>
      <c r="B327" s="383"/>
      <c r="C327" s="384"/>
      <c r="AG327" s="384"/>
    </row>
    <row r="328" spans="1:33" ht="15.75" customHeight="1" x14ac:dyDescent="0.75">
      <c r="A328" s="46"/>
      <c r="B328" s="383"/>
      <c r="C328" s="384"/>
      <c r="AG328" s="384"/>
    </row>
    <row r="329" spans="1:33" ht="15.75" customHeight="1" x14ac:dyDescent="0.75">
      <c r="A329" s="46"/>
      <c r="B329" s="383"/>
      <c r="C329" s="384"/>
      <c r="AG329" s="384"/>
    </row>
    <row r="330" spans="1:33" ht="15.75" customHeight="1" x14ac:dyDescent="0.75">
      <c r="A330" s="46"/>
      <c r="B330" s="383"/>
      <c r="C330" s="384"/>
      <c r="AG330" s="384"/>
    </row>
    <row r="331" spans="1:33" ht="15.75" customHeight="1" x14ac:dyDescent="0.75">
      <c r="A331" s="46"/>
      <c r="B331" s="383"/>
      <c r="C331" s="384"/>
      <c r="AG331" s="384"/>
    </row>
    <row r="332" spans="1:33" ht="15.75" customHeight="1" x14ac:dyDescent="0.75">
      <c r="A332" s="46"/>
      <c r="B332" s="383"/>
      <c r="C332" s="384"/>
      <c r="AG332" s="384"/>
    </row>
    <row r="333" spans="1:33" ht="15.75" customHeight="1" x14ac:dyDescent="0.75">
      <c r="A333" s="46"/>
      <c r="B333" s="383"/>
      <c r="C333" s="384"/>
      <c r="AG333" s="384"/>
    </row>
    <row r="334" spans="1:33" ht="15.75" customHeight="1" x14ac:dyDescent="0.75">
      <c r="A334" s="46"/>
      <c r="B334" s="383"/>
      <c r="C334" s="384"/>
      <c r="AG334" s="384"/>
    </row>
    <row r="335" spans="1:33" ht="15.75" customHeight="1" x14ac:dyDescent="0.75">
      <c r="A335" s="46"/>
      <c r="B335" s="383"/>
      <c r="C335" s="384"/>
      <c r="AG335" s="384"/>
    </row>
    <row r="336" spans="1:33" ht="15.75" customHeight="1" x14ac:dyDescent="0.75">
      <c r="A336" s="46"/>
      <c r="B336" s="383"/>
      <c r="C336" s="384"/>
      <c r="AG336" s="384"/>
    </row>
    <row r="337" spans="1:33" ht="15.75" customHeight="1" x14ac:dyDescent="0.75">
      <c r="A337" s="46"/>
      <c r="B337" s="383"/>
      <c r="C337" s="384"/>
      <c r="AG337" s="384"/>
    </row>
    <row r="338" spans="1:33" ht="15.75" customHeight="1" x14ac:dyDescent="0.75">
      <c r="A338" s="46"/>
      <c r="B338" s="383"/>
      <c r="C338" s="384"/>
      <c r="AG338" s="384"/>
    </row>
    <row r="339" spans="1:33" ht="15.75" customHeight="1" x14ac:dyDescent="0.75">
      <c r="A339" s="46"/>
      <c r="B339" s="383"/>
      <c r="C339" s="384"/>
      <c r="AG339" s="384"/>
    </row>
    <row r="340" spans="1:33" ht="15.75" customHeight="1" x14ac:dyDescent="0.75">
      <c r="A340" s="46"/>
      <c r="B340" s="383"/>
      <c r="C340" s="384"/>
      <c r="AG340" s="384"/>
    </row>
    <row r="341" spans="1:33" ht="15.75" customHeight="1" x14ac:dyDescent="0.75">
      <c r="A341" s="46"/>
      <c r="B341" s="383"/>
      <c r="C341" s="384"/>
      <c r="AG341" s="384"/>
    </row>
    <row r="342" spans="1:33" ht="15.75" customHeight="1" x14ac:dyDescent="0.75">
      <c r="A342" s="46"/>
      <c r="B342" s="383"/>
      <c r="C342" s="384"/>
      <c r="AG342" s="384"/>
    </row>
    <row r="343" spans="1:33" ht="15.75" customHeight="1" x14ac:dyDescent="0.75">
      <c r="A343" s="46"/>
      <c r="B343" s="383"/>
      <c r="C343" s="384"/>
      <c r="AG343" s="384"/>
    </row>
    <row r="344" spans="1:33" ht="15.75" customHeight="1" x14ac:dyDescent="0.75">
      <c r="A344" s="46"/>
      <c r="B344" s="383"/>
      <c r="C344" s="384"/>
      <c r="AG344" s="384"/>
    </row>
    <row r="345" spans="1:33" ht="15.75" customHeight="1" x14ac:dyDescent="0.75">
      <c r="A345" s="46"/>
      <c r="B345" s="383"/>
      <c r="C345" s="384"/>
      <c r="AG345" s="384"/>
    </row>
    <row r="346" spans="1:33" ht="15.75" customHeight="1" x14ac:dyDescent="0.75">
      <c r="A346" s="46"/>
      <c r="B346" s="383"/>
      <c r="C346" s="384"/>
      <c r="AG346" s="384"/>
    </row>
    <row r="347" spans="1:33" ht="15.75" customHeight="1" x14ac:dyDescent="0.75">
      <c r="A347" s="46"/>
      <c r="B347" s="383"/>
      <c r="C347" s="384"/>
      <c r="AG347" s="384"/>
    </row>
    <row r="348" spans="1:33" ht="15.75" customHeight="1" x14ac:dyDescent="0.75">
      <c r="A348" s="46"/>
      <c r="B348" s="383"/>
      <c r="C348" s="384"/>
      <c r="AG348" s="384"/>
    </row>
    <row r="349" spans="1:33" ht="15.75" customHeight="1" x14ac:dyDescent="0.75">
      <c r="A349" s="46"/>
      <c r="B349" s="383"/>
      <c r="C349" s="384"/>
      <c r="AG349" s="384"/>
    </row>
    <row r="350" spans="1:33" ht="15.75" customHeight="1" x14ac:dyDescent="0.75">
      <c r="A350" s="46"/>
      <c r="B350" s="383"/>
      <c r="C350" s="384"/>
      <c r="AG350" s="384"/>
    </row>
    <row r="351" spans="1:33" ht="15.75" customHeight="1" x14ac:dyDescent="0.75">
      <c r="A351" s="46"/>
      <c r="B351" s="383"/>
      <c r="C351" s="384"/>
      <c r="AG351" s="384"/>
    </row>
    <row r="352" spans="1:33" ht="15.75" customHeight="1" x14ac:dyDescent="0.75">
      <c r="A352" s="46"/>
      <c r="B352" s="383"/>
      <c r="C352" s="384"/>
      <c r="AG352" s="384"/>
    </row>
    <row r="353" spans="1:33" ht="15.75" customHeight="1" x14ac:dyDescent="0.75">
      <c r="A353" s="46"/>
      <c r="B353" s="383"/>
      <c r="C353" s="384"/>
      <c r="AG353" s="384"/>
    </row>
    <row r="354" spans="1:33" ht="15.75" customHeight="1" x14ac:dyDescent="0.75">
      <c r="A354" s="46"/>
      <c r="B354" s="383"/>
      <c r="C354" s="384"/>
      <c r="AG354" s="384"/>
    </row>
    <row r="355" spans="1:33" ht="15.75" customHeight="1" x14ac:dyDescent="0.75">
      <c r="A355" s="46"/>
      <c r="B355" s="383"/>
      <c r="C355" s="384"/>
      <c r="AG355" s="384"/>
    </row>
    <row r="356" spans="1:33" ht="15.75" customHeight="1" x14ac:dyDescent="0.75">
      <c r="A356" s="46"/>
      <c r="B356" s="383"/>
      <c r="C356" s="384"/>
      <c r="AG356" s="384"/>
    </row>
    <row r="357" spans="1:33" ht="15.75" customHeight="1" x14ac:dyDescent="0.75">
      <c r="A357" s="46"/>
      <c r="B357" s="383"/>
      <c r="C357" s="384"/>
      <c r="AG357" s="384"/>
    </row>
    <row r="358" spans="1:33" ht="15.75" customHeight="1" x14ac:dyDescent="0.75">
      <c r="A358" s="46"/>
      <c r="B358" s="383"/>
      <c r="C358" s="384"/>
      <c r="AG358" s="384"/>
    </row>
    <row r="359" spans="1:33" ht="15.75" customHeight="1" x14ac:dyDescent="0.75">
      <c r="A359" s="46"/>
      <c r="B359" s="383"/>
      <c r="C359" s="384"/>
      <c r="AG359" s="384"/>
    </row>
    <row r="360" spans="1:33" ht="15.75" customHeight="1" x14ac:dyDescent="0.75">
      <c r="A360" s="46"/>
      <c r="B360" s="383"/>
      <c r="C360" s="384"/>
      <c r="AG360" s="384"/>
    </row>
    <row r="361" spans="1:33" ht="15.75" customHeight="1" x14ac:dyDescent="0.75">
      <c r="A361" s="46"/>
      <c r="B361" s="383"/>
      <c r="C361" s="384"/>
      <c r="AG361" s="384"/>
    </row>
    <row r="362" spans="1:33" ht="15.75" customHeight="1" x14ac:dyDescent="0.75">
      <c r="A362" s="46"/>
      <c r="B362" s="383"/>
      <c r="C362" s="384"/>
      <c r="AG362" s="384"/>
    </row>
    <row r="363" spans="1:33" ht="15.75" customHeight="1" x14ac:dyDescent="0.75">
      <c r="A363" s="46"/>
      <c r="B363" s="383"/>
      <c r="C363" s="384"/>
      <c r="AG363" s="384"/>
    </row>
    <row r="364" spans="1:33" ht="15.75" customHeight="1" x14ac:dyDescent="0.75">
      <c r="A364" s="46"/>
      <c r="B364" s="383"/>
      <c r="C364" s="384"/>
      <c r="AG364" s="384"/>
    </row>
    <row r="365" spans="1:33" ht="15.75" customHeight="1" x14ac:dyDescent="0.75">
      <c r="A365" s="46"/>
      <c r="B365" s="383"/>
      <c r="C365" s="384"/>
      <c r="AG365" s="384"/>
    </row>
    <row r="366" spans="1:33" ht="15.75" customHeight="1" x14ac:dyDescent="0.75">
      <c r="A366" s="46"/>
      <c r="B366" s="383"/>
      <c r="C366" s="384"/>
      <c r="AG366" s="384"/>
    </row>
    <row r="367" spans="1:33" ht="15.75" customHeight="1" x14ac:dyDescent="0.75">
      <c r="A367" s="46"/>
      <c r="B367" s="383"/>
      <c r="C367" s="384"/>
      <c r="AG367" s="384"/>
    </row>
    <row r="368" spans="1:33" ht="15.75" customHeight="1" x14ac:dyDescent="0.75">
      <c r="A368" s="46"/>
      <c r="B368" s="383"/>
      <c r="C368" s="384"/>
      <c r="AG368" s="384"/>
    </row>
    <row r="369" spans="1:33" ht="15.75" customHeight="1" x14ac:dyDescent="0.75">
      <c r="A369" s="46"/>
      <c r="B369" s="383"/>
      <c r="C369" s="384"/>
      <c r="AG369" s="384"/>
    </row>
    <row r="370" spans="1:33" ht="15.75" customHeight="1" x14ac:dyDescent="0.75">
      <c r="A370" s="46"/>
      <c r="B370" s="383"/>
      <c r="C370" s="384"/>
      <c r="AG370" s="384"/>
    </row>
    <row r="371" spans="1:33" ht="15.75" customHeight="1" x14ac:dyDescent="0.75">
      <c r="A371" s="46"/>
      <c r="B371" s="383"/>
      <c r="C371" s="384"/>
      <c r="AG371" s="384"/>
    </row>
    <row r="372" spans="1:33" ht="15.75" customHeight="1" x14ac:dyDescent="0.75">
      <c r="A372" s="46"/>
      <c r="B372" s="383"/>
      <c r="C372" s="384"/>
      <c r="AG372" s="384"/>
    </row>
    <row r="373" spans="1:33" ht="15.75" customHeight="1" x14ac:dyDescent="0.75">
      <c r="A373" s="46"/>
      <c r="B373" s="383"/>
      <c r="C373" s="384"/>
      <c r="AG373" s="384"/>
    </row>
    <row r="374" spans="1:33" ht="15.75" customHeight="1" x14ac:dyDescent="0.75">
      <c r="A374" s="46"/>
      <c r="B374" s="383"/>
      <c r="C374" s="384"/>
      <c r="AG374" s="384"/>
    </row>
    <row r="375" spans="1:33" ht="15.75" customHeight="1" x14ac:dyDescent="0.75">
      <c r="A375" s="46"/>
      <c r="B375" s="383"/>
      <c r="C375" s="384"/>
      <c r="AG375" s="384"/>
    </row>
    <row r="376" spans="1:33" ht="15.75" customHeight="1" x14ac:dyDescent="0.75">
      <c r="A376" s="46"/>
      <c r="B376" s="383"/>
      <c r="C376" s="384"/>
      <c r="AG376" s="384"/>
    </row>
    <row r="377" spans="1:33" ht="15.75" customHeight="1" x14ac:dyDescent="0.75">
      <c r="A377" s="46"/>
      <c r="B377" s="383"/>
      <c r="C377" s="384"/>
      <c r="AG377" s="384"/>
    </row>
    <row r="378" spans="1:33" ht="15.75" customHeight="1" x14ac:dyDescent="0.75">
      <c r="A378" s="46"/>
      <c r="B378" s="383"/>
      <c r="C378" s="384"/>
      <c r="AG378" s="384"/>
    </row>
    <row r="379" spans="1:33" ht="15.75" customHeight="1" x14ac:dyDescent="0.75">
      <c r="A379" s="46"/>
      <c r="B379" s="383"/>
      <c r="C379" s="384"/>
      <c r="AG379" s="384"/>
    </row>
    <row r="380" spans="1:33" ht="15.75" customHeight="1" x14ac:dyDescent="0.75">
      <c r="A380" s="46"/>
      <c r="B380" s="383"/>
      <c r="C380" s="384"/>
      <c r="AG380" s="384"/>
    </row>
    <row r="381" spans="1:33" ht="15.75" customHeight="1" x14ac:dyDescent="0.75">
      <c r="A381" s="46"/>
      <c r="B381" s="383"/>
      <c r="C381" s="384"/>
      <c r="AG381" s="384"/>
    </row>
    <row r="382" spans="1:33" ht="15.75" customHeight="1" x14ac:dyDescent="0.75">
      <c r="A382" s="46"/>
      <c r="B382" s="383"/>
      <c r="C382" s="384"/>
      <c r="AG382" s="384"/>
    </row>
    <row r="383" spans="1:33" ht="15.75" customHeight="1" x14ac:dyDescent="0.75">
      <c r="A383" s="46"/>
      <c r="B383" s="383"/>
      <c r="C383" s="384"/>
      <c r="AG383" s="384"/>
    </row>
    <row r="384" spans="1:33" ht="15.75" customHeight="1" x14ac:dyDescent="0.75">
      <c r="A384" s="46"/>
      <c r="B384" s="383"/>
      <c r="C384" s="384"/>
      <c r="AG384" s="384"/>
    </row>
    <row r="385" spans="1:33" ht="15.75" customHeight="1" x14ac:dyDescent="0.75">
      <c r="A385" s="46"/>
      <c r="B385" s="383"/>
      <c r="C385" s="384"/>
      <c r="AG385" s="384"/>
    </row>
    <row r="386" spans="1:33" ht="15.75" customHeight="1" x14ac:dyDescent="0.75">
      <c r="A386" s="46"/>
      <c r="B386" s="383"/>
      <c r="C386" s="384"/>
      <c r="AG386" s="384"/>
    </row>
    <row r="387" spans="1:33" ht="15.75" customHeight="1" x14ac:dyDescent="0.75">
      <c r="A387" s="46"/>
      <c r="B387" s="383"/>
      <c r="C387" s="384"/>
      <c r="AG387" s="384"/>
    </row>
    <row r="388" spans="1:33" ht="15.75" customHeight="1" x14ac:dyDescent="0.75">
      <c r="A388" s="46"/>
      <c r="B388" s="383"/>
      <c r="C388" s="384"/>
      <c r="AG388" s="384"/>
    </row>
    <row r="389" spans="1:33" ht="15.75" customHeight="1" x14ac:dyDescent="0.75">
      <c r="A389" s="46"/>
      <c r="B389" s="383"/>
      <c r="C389" s="384"/>
      <c r="AG389" s="384"/>
    </row>
    <row r="390" spans="1:33" ht="15.75" customHeight="1" x14ac:dyDescent="0.75">
      <c r="A390" s="46"/>
      <c r="B390" s="383"/>
      <c r="C390" s="384"/>
      <c r="AG390" s="384"/>
    </row>
    <row r="391" spans="1:33" ht="15.75" customHeight="1" x14ac:dyDescent="0.75">
      <c r="A391" s="46"/>
      <c r="B391" s="383"/>
      <c r="C391" s="384"/>
      <c r="AG391" s="384"/>
    </row>
    <row r="392" spans="1:33" ht="15.75" customHeight="1" x14ac:dyDescent="0.75">
      <c r="A392" s="46"/>
      <c r="B392" s="383"/>
      <c r="C392" s="384"/>
      <c r="AG392" s="384"/>
    </row>
    <row r="393" spans="1:33" ht="15.75" customHeight="1" x14ac:dyDescent="0.75">
      <c r="A393" s="46"/>
      <c r="B393" s="383"/>
      <c r="C393" s="384"/>
      <c r="AG393" s="384"/>
    </row>
    <row r="394" spans="1:33" ht="15.75" customHeight="1" x14ac:dyDescent="0.75">
      <c r="A394" s="46"/>
      <c r="B394" s="383"/>
      <c r="C394" s="384"/>
      <c r="AG394" s="384"/>
    </row>
    <row r="395" spans="1:33" ht="15.75" customHeight="1" x14ac:dyDescent="0.75">
      <c r="A395" s="46"/>
      <c r="B395" s="383"/>
      <c r="C395" s="384"/>
      <c r="AG395" s="384"/>
    </row>
    <row r="396" spans="1:33" ht="15.75" customHeight="1" x14ac:dyDescent="0.75">
      <c r="A396" s="46"/>
      <c r="B396" s="383"/>
      <c r="C396" s="384"/>
      <c r="AG396" s="384"/>
    </row>
    <row r="397" spans="1:33" ht="15.75" customHeight="1" x14ac:dyDescent="0.75">
      <c r="A397" s="46"/>
      <c r="B397" s="383"/>
      <c r="C397" s="384"/>
      <c r="AG397" s="384"/>
    </row>
    <row r="398" spans="1:33" ht="15.75" customHeight="1" x14ac:dyDescent="0.75">
      <c r="A398" s="46"/>
      <c r="B398" s="383"/>
      <c r="C398" s="384"/>
      <c r="AG398" s="384"/>
    </row>
    <row r="399" spans="1:33" ht="15.75" customHeight="1" x14ac:dyDescent="0.75">
      <c r="A399" s="46"/>
      <c r="B399" s="383"/>
      <c r="C399" s="384"/>
      <c r="AG399" s="384"/>
    </row>
    <row r="400" spans="1:33" ht="15.75" customHeight="1" x14ac:dyDescent="0.75">
      <c r="A400" s="46"/>
      <c r="B400" s="383"/>
      <c r="C400" s="384"/>
      <c r="AG400" s="384"/>
    </row>
    <row r="401" spans="1:33" ht="15.75" customHeight="1" x14ac:dyDescent="0.75">
      <c r="A401" s="46"/>
      <c r="B401" s="383"/>
      <c r="C401" s="384"/>
      <c r="AG401" s="384"/>
    </row>
    <row r="402" spans="1:33" ht="15.75" customHeight="1" x14ac:dyDescent="0.75">
      <c r="A402" s="46"/>
      <c r="B402" s="383"/>
      <c r="C402" s="384"/>
      <c r="AG402" s="384"/>
    </row>
    <row r="403" spans="1:33" ht="15.75" customHeight="1" x14ac:dyDescent="0.75">
      <c r="A403" s="46"/>
      <c r="B403" s="383"/>
      <c r="C403" s="384"/>
      <c r="AG403" s="384"/>
    </row>
    <row r="404" spans="1:33" ht="15.75" customHeight="1" x14ac:dyDescent="0.75">
      <c r="A404" s="46"/>
      <c r="B404" s="383"/>
      <c r="C404" s="384"/>
      <c r="AG404" s="384"/>
    </row>
    <row r="405" spans="1:33" ht="15.75" customHeight="1" x14ac:dyDescent="0.75">
      <c r="A405" s="46"/>
      <c r="B405" s="383"/>
      <c r="C405" s="384"/>
      <c r="AG405" s="384"/>
    </row>
    <row r="406" spans="1:33" ht="15.75" customHeight="1" x14ac:dyDescent="0.75">
      <c r="A406" s="46"/>
      <c r="B406" s="383"/>
      <c r="C406" s="384"/>
      <c r="AG406" s="384"/>
    </row>
    <row r="407" spans="1:33" ht="15.75" customHeight="1" x14ac:dyDescent="0.75">
      <c r="A407" s="46"/>
      <c r="B407" s="383"/>
      <c r="C407" s="384"/>
      <c r="AG407" s="384"/>
    </row>
    <row r="408" spans="1:33" ht="15.75" customHeight="1" x14ac:dyDescent="0.75">
      <c r="A408" s="46"/>
      <c r="B408" s="383"/>
      <c r="C408" s="384"/>
      <c r="AG408" s="384"/>
    </row>
    <row r="409" spans="1:33" ht="15.75" customHeight="1" x14ac:dyDescent="0.75">
      <c r="A409" s="46"/>
      <c r="B409" s="383"/>
      <c r="C409" s="384"/>
      <c r="AG409" s="384"/>
    </row>
    <row r="410" spans="1:33" ht="15.75" customHeight="1" x14ac:dyDescent="0.75">
      <c r="A410" s="46"/>
      <c r="B410" s="383"/>
      <c r="C410" s="384"/>
      <c r="AG410" s="384"/>
    </row>
    <row r="411" spans="1:33" ht="15.75" customHeight="1" x14ac:dyDescent="0.75">
      <c r="A411" s="46"/>
      <c r="B411" s="383"/>
      <c r="C411" s="384"/>
      <c r="AG411" s="384"/>
    </row>
    <row r="412" spans="1:33" ht="15.75" customHeight="1" x14ac:dyDescent="0.75">
      <c r="A412" s="46"/>
      <c r="B412" s="383"/>
      <c r="C412" s="384"/>
      <c r="AG412" s="384"/>
    </row>
    <row r="413" spans="1:33" ht="15.75" customHeight="1" x14ac:dyDescent="0.75">
      <c r="A413" s="46"/>
      <c r="B413" s="383"/>
      <c r="C413" s="384"/>
      <c r="AG413" s="384"/>
    </row>
    <row r="414" spans="1:33" ht="15.75" customHeight="1" x14ac:dyDescent="0.75">
      <c r="A414" s="46"/>
      <c r="B414" s="383"/>
      <c r="C414" s="384"/>
      <c r="AG414" s="384"/>
    </row>
    <row r="415" spans="1:33" ht="15.75" customHeight="1" x14ac:dyDescent="0.75">
      <c r="A415" s="46"/>
      <c r="B415" s="383"/>
      <c r="C415" s="384"/>
      <c r="AG415" s="384"/>
    </row>
    <row r="416" spans="1:33" ht="15.75" customHeight="1" x14ac:dyDescent="0.75">
      <c r="A416" s="46"/>
      <c r="B416" s="383"/>
      <c r="C416" s="384"/>
      <c r="AG416" s="384"/>
    </row>
    <row r="417" spans="1:33" ht="15.75" customHeight="1" x14ac:dyDescent="0.75">
      <c r="A417" s="46"/>
      <c r="B417" s="383"/>
      <c r="C417" s="384"/>
      <c r="AG417" s="384"/>
    </row>
    <row r="418" spans="1:33" ht="15.75" customHeight="1" x14ac:dyDescent="0.75">
      <c r="A418" s="46"/>
      <c r="B418" s="383"/>
      <c r="C418" s="384"/>
      <c r="AG418" s="384"/>
    </row>
    <row r="419" spans="1:33" ht="15.75" customHeight="1" x14ac:dyDescent="0.75">
      <c r="A419" s="46"/>
      <c r="B419" s="383"/>
      <c r="C419" s="384"/>
      <c r="AG419" s="384"/>
    </row>
    <row r="420" spans="1:33" ht="15.75" customHeight="1" x14ac:dyDescent="0.75">
      <c r="A420" s="46"/>
      <c r="B420" s="383"/>
      <c r="C420" s="384"/>
      <c r="AG420" s="384"/>
    </row>
    <row r="421" spans="1:33" ht="15.75" customHeight="1" x14ac:dyDescent="0.75">
      <c r="A421" s="46"/>
      <c r="B421" s="383"/>
      <c r="C421" s="384"/>
      <c r="AG421" s="384"/>
    </row>
    <row r="422" spans="1:33" ht="15.75" customHeight="1" x14ac:dyDescent="0.75">
      <c r="A422" s="46"/>
      <c r="B422" s="383"/>
      <c r="C422" s="384"/>
      <c r="AG422" s="384"/>
    </row>
    <row r="423" spans="1:33" ht="15.75" customHeight="1" x14ac:dyDescent="0.75">
      <c r="A423" s="46"/>
      <c r="B423" s="383"/>
      <c r="C423" s="384"/>
      <c r="AG423" s="384"/>
    </row>
    <row r="424" spans="1:33" ht="15.75" customHeight="1" x14ac:dyDescent="0.75">
      <c r="A424" s="46"/>
      <c r="B424" s="383"/>
      <c r="C424" s="384"/>
      <c r="AG424" s="384"/>
    </row>
    <row r="425" spans="1:33" ht="15.75" customHeight="1" x14ac:dyDescent="0.75">
      <c r="A425" s="46"/>
      <c r="B425" s="383"/>
      <c r="C425" s="384"/>
      <c r="AG425" s="384"/>
    </row>
    <row r="426" spans="1:33" ht="15.75" customHeight="1" x14ac:dyDescent="0.75">
      <c r="A426" s="46"/>
      <c r="B426" s="383"/>
      <c r="C426" s="384"/>
      <c r="AG426" s="384"/>
    </row>
    <row r="427" spans="1:33" ht="15.75" customHeight="1" x14ac:dyDescent="0.75">
      <c r="A427" s="46"/>
      <c r="B427" s="383"/>
      <c r="C427" s="384"/>
      <c r="AG427" s="384"/>
    </row>
    <row r="428" spans="1:33" ht="15.75" customHeight="1" x14ac:dyDescent="0.75">
      <c r="A428" s="46"/>
      <c r="B428" s="383"/>
      <c r="C428" s="384"/>
      <c r="AG428" s="384"/>
    </row>
    <row r="429" spans="1:33" ht="15.75" customHeight="1" x14ac:dyDescent="0.75">
      <c r="A429" s="46"/>
      <c r="B429" s="383"/>
      <c r="C429" s="384"/>
      <c r="AG429" s="384"/>
    </row>
    <row r="430" spans="1:33" ht="15.75" customHeight="1" x14ac:dyDescent="0.75">
      <c r="A430" s="46"/>
      <c r="B430" s="383"/>
      <c r="C430" s="384"/>
      <c r="AG430" s="384"/>
    </row>
    <row r="431" spans="1:33" ht="15.75" customHeight="1" x14ac:dyDescent="0.75">
      <c r="A431" s="46"/>
      <c r="B431" s="383"/>
      <c r="C431" s="384"/>
      <c r="AG431" s="384"/>
    </row>
    <row r="432" spans="1:33" ht="15.75" customHeight="1" x14ac:dyDescent="0.75">
      <c r="A432" s="46"/>
      <c r="B432" s="383"/>
      <c r="C432" s="384"/>
      <c r="AG432" s="384"/>
    </row>
    <row r="433" spans="1:33" ht="15.75" customHeight="1" x14ac:dyDescent="0.75">
      <c r="A433" s="46"/>
      <c r="B433" s="383"/>
      <c r="C433" s="384"/>
      <c r="AG433" s="384"/>
    </row>
    <row r="434" spans="1:33" ht="15.75" customHeight="1" x14ac:dyDescent="0.75">
      <c r="A434" s="46"/>
      <c r="B434" s="383"/>
      <c r="C434" s="384"/>
      <c r="AG434" s="384"/>
    </row>
    <row r="435" spans="1:33" ht="15.75" customHeight="1" x14ac:dyDescent="0.75">
      <c r="A435" s="46"/>
      <c r="B435" s="383"/>
      <c r="C435" s="384"/>
      <c r="AG435" s="384"/>
    </row>
    <row r="436" spans="1:33" ht="15.75" customHeight="1" x14ac:dyDescent="0.75">
      <c r="A436" s="46"/>
      <c r="B436" s="383"/>
      <c r="C436" s="384"/>
      <c r="AG436" s="384"/>
    </row>
    <row r="437" spans="1:33" ht="15.75" customHeight="1" x14ac:dyDescent="0.75">
      <c r="A437" s="46"/>
      <c r="B437" s="383"/>
      <c r="C437" s="384"/>
      <c r="AG437" s="384"/>
    </row>
    <row r="438" spans="1:33" ht="15.75" customHeight="1" x14ac:dyDescent="0.75">
      <c r="A438" s="46"/>
      <c r="B438" s="383"/>
      <c r="C438" s="384"/>
      <c r="AG438" s="384"/>
    </row>
    <row r="439" spans="1:33" ht="15.75" customHeight="1" x14ac:dyDescent="0.75">
      <c r="A439" s="46"/>
      <c r="B439" s="383"/>
      <c r="C439" s="384"/>
      <c r="AG439" s="384"/>
    </row>
    <row r="440" spans="1:33" ht="15.75" customHeight="1" x14ac:dyDescent="0.75">
      <c r="A440" s="46"/>
      <c r="B440" s="383"/>
      <c r="C440" s="384"/>
      <c r="AG440" s="384"/>
    </row>
    <row r="441" spans="1:33" ht="15.75" customHeight="1" x14ac:dyDescent="0.75">
      <c r="A441" s="46"/>
      <c r="B441" s="383"/>
      <c r="C441" s="384"/>
      <c r="AG441" s="384"/>
    </row>
    <row r="442" spans="1:33" ht="15.75" customHeight="1" x14ac:dyDescent="0.75">
      <c r="A442" s="46"/>
      <c r="B442" s="383"/>
      <c r="C442" s="384"/>
      <c r="AG442" s="384"/>
    </row>
    <row r="443" spans="1:33" ht="15.75" customHeight="1" x14ac:dyDescent="0.75">
      <c r="A443" s="46"/>
      <c r="B443" s="383"/>
      <c r="C443" s="384"/>
      <c r="AG443" s="384"/>
    </row>
    <row r="444" spans="1:33" ht="15.75" customHeight="1" x14ac:dyDescent="0.75">
      <c r="A444" s="46"/>
      <c r="B444" s="383"/>
      <c r="C444" s="384"/>
      <c r="AG444" s="384"/>
    </row>
    <row r="445" spans="1:33" ht="15.75" customHeight="1" x14ac:dyDescent="0.75">
      <c r="A445" s="46"/>
      <c r="B445" s="383"/>
      <c r="C445" s="384"/>
      <c r="AG445" s="384"/>
    </row>
    <row r="446" spans="1:33" ht="15.75" customHeight="1" x14ac:dyDescent="0.75">
      <c r="A446" s="46"/>
      <c r="B446" s="383"/>
      <c r="C446" s="384"/>
      <c r="AG446" s="384"/>
    </row>
    <row r="447" spans="1:33" ht="15.75" customHeight="1" x14ac:dyDescent="0.75">
      <c r="A447" s="46"/>
      <c r="B447" s="383"/>
      <c r="C447" s="384"/>
      <c r="AG447" s="384"/>
    </row>
    <row r="448" spans="1:33" ht="15.75" customHeight="1" x14ac:dyDescent="0.75">
      <c r="A448" s="46"/>
      <c r="B448" s="383"/>
      <c r="C448" s="384"/>
      <c r="AG448" s="384"/>
    </row>
    <row r="449" spans="1:33" ht="15.75" customHeight="1" x14ac:dyDescent="0.75">
      <c r="A449" s="46"/>
      <c r="B449" s="383"/>
      <c r="C449" s="384"/>
      <c r="AG449" s="384"/>
    </row>
    <row r="450" spans="1:33" ht="15.75" customHeight="1" x14ac:dyDescent="0.75">
      <c r="A450" s="46"/>
      <c r="B450" s="383"/>
      <c r="C450" s="384"/>
      <c r="AG450" s="384"/>
    </row>
    <row r="451" spans="1:33" ht="15.75" customHeight="1" x14ac:dyDescent="0.75">
      <c r="A451" s="46"/>
      <c r="B451" s="383"/>
      <c r="C451" s="384"/>
      <c r="AG451" s="384"/>
    </row>
    <row r="452" spans="1:33" ht="15.75" customHeight="1" x14ac:dyDescent="0.75">
      <c r="A452" s="46"/>
      <c r="B452" s="383"/>
      <c r="C452" s="384"/>
      <c r="AG452" s="384"/>
    </row>
    <row r="453" spans="1:33" ht="15.75" customHeight="1" x14ac:dyDescent="0.75">
      <c r="A453" s="46"/>
      <c r="B453" s="383"/>
      <c r="C453" s="384"/>
      <c r="AG453" s="384"/>
    </row>
    <row r="454" spans="1:33" ht="15.75" customHeight="1" x14ac:dyDescent="0.75">
      <c r="A454" s="46"/>
      <c r="B454" s="383"/>
      <c r="C454" s="384"/>
      <c r="AG454" s="384"/>
    </row>
    <row r="455" spans="1:33" ht="15.75" customHeight="1" x14ac:dyDescent="0.75">
      <c r="A455" s="46"/>
      <c r="B455" s="383"/>
      <c r="C455" s="384"/>
      <c r="AG455" s="384"/>
    </row>
    <row r="456" spans="1:33" ht="15.75" customHeight="1" x14ac:dyDescent="0.75">
      <c r="A456" s="46"/>
      <c r="B456" s="383"/>
      <c r="C456" s="384"/>
      <c r="AG456" s="384"/>
    </row>
    <row r="457" spans="1:33" ht="15.75" customHeight="1" x14ac:dyDescent="0.75">
      <c r="A457" s="46"/>
      <c r="B457" s="383"/>
      <c r="C457" s="384"/>
      <c r="AG457" s="384"/>
    </row>
    <row r="458" spans="1:33" ht="15.75" customHeight="1" x14ac:dyDescent="0.75">
      <c r="A458" s="46"/>
      <c r="B458" s="383"/>
      <c r="C458" s="384"/>
      <c r="AG458" s="384"/>
    </row>
    <row r="459" spans="1:33" ht="15.75" customHeight="1" x14ac:dyDescent="0.75">
      <c r="A459" s="46"/>
      <c r="B459" s="383"/>
      <c r="C459" s="384"/>
      <c r="AG459" s="384"/>
    </row>
    <row r="460" spans="1:33" ht="15.75" customHeight="1" x14ac:dyDescent="0.75">
      <c r="A460" s="46"/>
      <c r="B460" s="383"/>
      <c r="C460" s="384"/>
      <c r="AG460" s="384"/>
    </row>
    <row r="461" spans="1:33" ht="15.75" customHeight="1" x14ac:dyDescent="0.75">
      <c r="A461" s="46"/>
      <c r="B461" s="383"/>
      <c r="C461" s="384"/>
      <c r="AG461" s="384"/>
    </row>
    <row r="462" spans="1:33" ht="15.75" customHeight="1" x14ac:dyDescent="0.75">
      <c r="A462" s="46"/>
      <c r="B462" s="383"/>
      <c r="C462" s="384"/>
      <c r="AG462" s="384"/>
    </row>
    <row r="463" spans="1:33" ht="15.75" customHeight="1" x14ac:dyDescent="0.75">
      <c r="A463" s="46"/>
      <c r="B463" s="383"/>
      <c r="C463" s="384"/>
      <c r="AG463" s="384"/>
    </row>
    <row r="464" spans="1:33" ht="15.75" customHeight="1" x14ac:dyDescent="0.75">
      <c r="A464" s="46"/>
      <c r="B464" s="383"/>
      <c r="C464" s="384"/>
      <c r="AG464" s="384"/>
    </row>
    <row r="465" spans="1:33" ht="15.75" customHeight="1" x14ac:dyDescent="0.75">
      <c r="A465" s="46"/>
      <c r="B465" s="383"/>
      <c r="C465" s="384"/>
      <c r="AG465" s="384"/>
    </row>
    <row r="466" spans="1:33" ht="15.75" customHeight="1" x14ac:dyDescent="0.75">
      <c r="A466" s="46"/>
      <c r="B466" s="383"/>
      <c r="C466" s="384"/>
      <c r="AG466" s="384"/>
    </row>
    <row r="467" spans="1:33" ht="15.75" customHeight="1" x14ac:dyDescent="0.75">
      <c r="A467" s="46"/>
      <c r="B467" s="383"/>
      <c r="C467" s="384"/>
      <c r="AG467" s="384"/>
    </row>
    <row r="468" spans="1:33" ht="15.75" customHeight="1" x14ac:dyDescent="0.75">
      <c r="A468" s="46"/>
      <c r="B468" s="383"/>
      <c r="C468" s="384"/>
      <c r="AG468" s="384"/>
    </row>
    <row r="469" spans="1:33" ht="15.75" customHeight="1" x14ac:dyDescent="0.75">
      <c r="A469" s="46"/>
      <c r="B469" s="383"/>
      <c r="C469" s="384"/>
      <c r="AG469" s="384"/>
    </row>
    <row r="470" spans="1:33" ht="15.75" customHeight="1" x14ac:dyDescent="0.75">
      <c r="A470" s="46"/>
      <c r="B470" s="383"/>
      <c r="C470" s="384"/>
      <c r="AG470" s="384"/>
    </row>
    <row r="471" spans="1:33" ht="15.75" customHeight="1" x14ac:dyDescent="0.75">
      <c r="A471" s="46"/>
      <c r="B471" s="383"/>
      <c r="C471" s="384"/>
      <c r="AG471" s="384"/>
    </row>
    <row r="472" spans="1:33" ht="15.75" customHeight="1" x14ac:dyDescent="0.75">
      <c r="A472" s="46"/>
      <c r="B472" s="383"/>
      <c r="C472" s="384"/>
      <c r="AG472" s="384"/>
    </row>
    <row r="473" spans="1:33" ht="15.75" customHeight="1" x14ac:dyDescent="0.75">
      <c r="A473" s="46"/>
      <c r="B473" s="383"/>
      <c r="C473" s="384"/>
      <c r="AG473" s="384"/>
    </row>
    <row r="474" spans="1:33" ht="15.75" customHeight="1" x14ac:dyDescent="0.75">
      <c r="A474" s="46"/>
      <c r="B474" s="383"/>
      <c r="C474" s="384"/>
      <c r="AG474" s="384"/>
    </row>
    <row r="475" spans="1:33" ht="15.75" customHeight="1" x14ac:dyDescent="0.75">
      <c r="A475" s="46"/>
      <c r="B475" s="383"/>
      <c r="C475" s="384"/>
      <c r="AG475" s="384"/>
    </row>
    <row r="476" spans="1:33" ht="15.75" customHeight="1" x14ac:dyDescent="0.75">
      <c r="A476" s="46"/>
      <c r="B476" s="383"/>
      <c r="C476" s="384"/>
      <c r="AG476" s="384"/>
    </row>
    <row r="477" spans="1:33" ht="15.75" customHeight="1" x14ac:dyDescent="0.75">
      <c r="A477" s="46"/>
      <c r="B477" s="383"/>
      <c r="C477" s="384"/>
      <c r="AG477" s="384"/>
    </row>
    <row r="478" spans="1:33" ht="15.75" customHeight="1" x14ac:dyDescent="0.75">
      <c r="A478" s="46"/>
      <c r="B478" s="383"/>
      <c r="C478" s="384"/>
      <c r="AG478" s="384"/>
    </row>
    <row r="479" spans="1:33" ht="15.75" customHeight="1" x14ac:dyDescent="0.75">
      <c r="A479" s="46"/>
      <c r="B479" s="383"/>
      <c r="C479" s="384"/>
      <c r="AG479" s="384"/>
    </row>
    <row r="480" spans="1:33" ht="15.75" customHeight="1" x14ac:dyDescent="0.75">
      <c r="A480" s="46"/>
      <c r="B480" s="383"/>
      <c r="C480" s="384"/>
      <c r="AG480" s="384"/>
    </row>
    <row r="481" spans="1:33" ht="15.75" customHeight="1" x14ac:dyDescent="0.75">
      <c r="A481" s="46"/>
      <c r="B481" s="383"/>
      <c r="C481" s="384"/>
      <c r="AG481" s="384"/>
    </row>
    <row r="482" spans="1:33" ht="15.75" customHeight="1" x14ac:dyDescent="0.75">
      <c r="A482" s="46"/>
      <c r="B482" s="383"/>
      <c r="C482" s="384"/>
      <c r="AG482" s="384"/>
    </row>
    <row r="483" spans="1:33" ht="15.75" customHeight="1" x14ac:dyDescent="0.75">
      <c r="A483" s="46"/>
      <c r="B483" s="383"/>
      <c r="C483" s="384"/>
      <c r="AG483" s="384"/>
    </row>
    <row r="484" spans="1:33" ht="15.75" customHeight="1" x14ac:dyDescent="0.75">
      <c r="A484" s="46"/>
      <c r="B484" s="383"/>
      <c r="C484" s="384"/>
      <c r="AG484" s="384"/>
    </row>
    <row r="485" spans="1:33" ht="15.75" customHeight="1" x14ac:dyDescent="0.75">
      <c r="A485" s="46"/>
      <c r="B485" s="383"/>
      <c r="C485" s="384"/>
      <c r="AG485" s="384"/>
    </row>
    <row r="486" spans="1:33" ht="15.75" customHeight="1" x14ac:dyDescent="0.75">
      <c r="A486" s="46"/>
      <c r="B486" s="383"/>
      <c r="C486" s="384"/>
      <c r="AG486" s="384"/>
    </row>
    <row r="487" spans="1:33" ht="15.75" customHeight="1" x14ac:dyDescent="0.75">
      <c r="A487" s="46"/>
      <c r="B487" s="383"/>
      <c r="C487" s="384"/>
      <c r="AG487" s="384"/>
    </row>
    <row r="488" spans="1:33" ht="15.75" customHeight="1" x14ac:dyDescent="0.75">
      <c r="A488" s="46"/>
      <c r="B488" s="383"/>
      <c r="C488" s="384"/>
      <c r="AG488" s="384"/>
    </row>
    <row r="489" spans="1:33" ht="15.75" customHeight="1" x14ac:dyDescent="0.75">
      <c r="A489" s="46"/>
      <c r="B489" s="383"/>
      <c r="C489" s="384"/>
      <c r="AG489" s="384"/>
    </row>
    <row r="490" spans="1:33" ht="15.75" customHeight="1" x14ac:dyDescent="0.75">
      <c r="A490" s="46"/>
      <c r="B490" s="383"/>
      <c r="C490" s="384"/>
      <c r="AG490" s="384"/>
    </row>
    <row r="491" spans="1:33" ht="15.75" customHeight="1" x14ac:dyDescent="0.75">
      <c r="A491" s="46"/>
      <c r="B491" s="383"/>
      <c r="C491" s="384"/>
      <c r="AG491" s="384"/>
    </row>
    <row r="492" spans="1:33" ht="15.75" customHeight="1" x14ac:dyDescent="0.75">
      <c r="A492" s="46"/>
      <c r="B492" s="383"/>
      <c r="C492" s="384"/>
      <c r="AG492" s="384"/>
    </row>
    <row r="493" spans="1:33" ht="15.75" customHeight="1" x14ac:dyDescent="0.75">
      <c r="A493" s="46"/>
      <c r="B493" s="383"/>
      <c r="C493" s="384"/>
      <c r="AG493" s="384"/>
    </row>
    <row r="494" spans="1:33" ht="15.75" customHeight="1" x14ac:dyDescent="0.75">
      <c r="A494" s="46"/>
      <c r="B494" s="383"/>
      <c r="C494" s="384"/>
      <c r="AG494" s="384"/>
    </row>
    <row r="495" spans="1:33" ht="15.75" customHeight="1" x14ac:dyDescent="0.75">
      <c r="A495" s="46"/>
      <c r="B495" s="383"/>
      <c r="C495" s="384"/>
      <c r="AG495" s="384"/>
    </row>
    <row r="496" spans="1:33" ht="15.75" customHeight="1" x14ac:dyDescent="0.75">
      <c r="A496" s="46"/>
      <c r="B496" s="383"/>
      <c r="C496" s="384"/>
      <c r="AG496" s="384"/>
    </row>
    <row r="497" spans="1:33" ht="15.75" customHeight="1" x14ac:dyDescent="0.75">
      <c r="A497" s="46"/>
      <c r="B497" s="383"/>
      <c r="C497" s="384"/>
      <c r="AG497" s="384"/>
    </row>
    <row r="498" spans="1:33" ht="15.75" customHeight="1" x14ac:dyDescent="0.75">
      <c r="A498" s="46"/>
      <c r="B498" s="383"/>
      <c r="C498" s="384"/>
      <c r="AG498" s="384"/>
    </row>
    <row r="499" spans="1:33" ht="15.75" customHeight="1" x14ac:dyDescent="0.75">
      <c r="A499" s="46"/>
      <c r="B499" s="383"/>
      <c r="C499" s="384"/>
      <c r="AG499" s="384"/>
    </row>
    <row r="500" spans="1:33" ht="15.75" customHeight="1" x14ac:dyDescent="0.75">
      <c r="A500" s="46"/>
      <c r="B500" s="383"/>
      <c r="C500" s="384"/>
      <c r="AG500" s="384"/>
    </row>
    <row r="501" spans="1:33" ht="15.75" customHeight="1" x14ac:dyDescent="0.75">
      <c r="A501" s="46"/>
      <c r="B501" s="383"/>
      <c r="C501" s="384"/>
      <c r="AG501" s="384"/>
    </row>
    <row r="502" spans="1:33" ht="15.75" customHeight="1" x14ac:dyDescent="0.75">
      <c r="A502" s="46"/>
      <c r="B502" s="383"/>
      <c r="C502" s="384"/>
      <c r="AG502" s="384"/>
    </row>
    <row r="503" spans="1:33" ht="15.75" customHeight="1" x14ac:dyDescent="0.75">
      <c r="A503" s="46"/>
      <c r="B503" s="383"/>
      <c r="C503" s="384"/>
      <c r="AG503" s="384"/>
    </row>
    <row r="504" spans="1:33" ht="15.75" customHeight="1" x14ac:dyDescent="0.75">
      <c r="A504" s="46"/>
      <c r="B504" s="383"/>
      <c r="C504" s="384"/>
      <c r="AG504" s="384"/>
    </row>
    <row r="505" spans="1:33" ht="15.75" customHeight="1" x14ac:dyDescent="0.75">
      <c r="A505" s="46"/>
      <c r="B505" s="383"/>
      <c r="C505" s="384"/>
      <c r="AG505" s="384"/>
    </row>
    <row r="506" spans="1:33" ht="15.75" customHeight="1" x14ac:dyDescent="0.75">
      <c r="A506" s="46"/>
      <c r="B506" s="383"/>
      <c r="C506" s="384"/>
      <c r="AG506" s="384"/>
    </row>
    <row r="507" spans="1:33" ht="15.75" customHeight="1" x14ac:dyDescent="0.75">
      <c r="A507" s="46"/>
      <c r="B507" s="383"/>
      <c r="C507" s="384"/>
      <c r="AG507" s="384"/>
    </row>
    <row r="508" spans="1:33" ht="15.75" customHeight="1" x14ac:dyDescent="0.75">
      <c r="A508" s="46"/>
      <c r="B508" s="383"/>
      <c r="C508" s="384"/>
      <c r="AG508" s="384"/>
    </row>
    <row r="509" spans="1:33" ht="15.75" customHeight="1" x14ac:dyDescent="0.75">
      <c r="A509" s="46"/>
      <c r="B509" s="383"/>
      <c r="C509" s="384"/>
      <c r="AG509" s="384"/>
    </row>
    <row r="510" spans="1:33" ht="15.75" customHeight="1" x14ac:dyDescent="0.75">
      <c r="A510" s="46"/>
      <c r="B510" s="383"/>
      <c r="C510" s="384"/>
      <c r="AG510" s="384"/>
    </row>
    <row r="511" spans="1:33" ht="15.75" customHeight="1" x14ac:dyDescent="0.75">
      <c r="A511" s="46"/>
      <c r="B511" s="383"/>
      <c r="C511" s="384"/>
      <c r="AG511" s="384"/>
    </row>
    <row r="512" spans="1:33" ht="15.75" customHeight="1" x14ac:dyDescent="0.75">
      <c r="A512" s="46"/>
      <c r="B512" s="383"/>
      <c r="C512" s="384"/>
      <c r="AG512" s="384"/>
    </row>
    <row r="513" spans="1:33" ht="15.75" customHeight="1" x14ac:dyDescent="0.75">
      <c r="A513" s="46"/>
      <c r="B513" s="383"/>
      <c r="C513" s="384"/>
      <c r="AG513" s="384"/>
    </row>
    <row r="514" spans="1:33" ht="15.75" customHeight="1" x14ac:dyDescent="0.75">
      <c r="A514" s="46"/>
      <c r="B514" s="383"/>
      <c r="C514" s="384"/>
      <c r="AG514" s="384"/>
    </row>
    <row r="515" spans="1:33" ht="15.75" customHeight="1" x14ac:dyDescent="0.75">
      <c r="A515" s="46"/>
      <c r="B515" s="383"/>
      <c r="C515" s="384"/>
      <c r="AG515" s="384"/>
    </row>
    <row r="516" spans="1:33" ht="15.75" customHeight="1" x14ac:dyDescent="0.75">
      <c r="A516" s="46"/>
      <c r="B516" s="383"/>
      <c r="C516" s="384"/>
      <c r="AG516" s="384"/>
    </row>
    <row r="517" spans="1:33" ht="15.75" customHeight="1" x14ac:dyDescent="0.75">
      <c r="A517" s="46"/>
      <c r="B517" s="383"/>
      <c r="C517" s="384"/>
      <c r="AG517" s="384"/>
    </row>
    <row r="518" spans="1:33" ht="15.75" customHeight="1" x14ac:dyDescent="0.75">
      <c r="A518" s="46"/>
      <c r="B518" s="383"/>
      <c r="C518" s="384"/>
      <c r="AG518" s="384"/>
    </row>
    <row r="519" spans="1:33" ht="15.75" customHeight="1" x14ac:dyDescent="0.75">
      <c r="A519" s="46"/>
      <c r="B519" s="383"/>
      <c r="C519" s="384"/>
      <c r="AG519" s="384"/>
    </row>
    <row r="520" spans="1:33" ht="15.75" customHeight="1" x14ac:dyDescent="0.75">
      <c r="A520" s="46"/>
      <c r="B520" s="383"/>
      <c r="C520" s="384"/>
      <c r="AG520" s="384"/>
    </row>
    <row r="521" spans="1:33" ht="15.75" customHeight="1" x14ac:dyDescent="0.75">
      <c r="A521" s="46"/>
      <c r="B521" s="383"/>
      <c r="C521" s="384"/>
      <c r="AG521" s="384"/>
    </row>
    <row r="522" spans="1:33" ht="15.75" customHeight="1" x14ac:dyDescent="0.75">
      <c r="A522" s="46"/>
      <c r="B522" s="383"/>
      <c r="C522" s="384"/>
      <c r="AG522" s="384"/>
    </row>
    <row r="523" spans="1:33" ht="15.75" customHeight="1" x14ac:dyDescent="0.75">
      <c r="A523" s="46"/>
      <c r="B523" s="383"/>
      <c r="C523" s="384"/>
      <c r="AG523" s="384"/>
    </row>
    <row r="524" spans="1:33" ht="15.75" customHeight="1" x14ac:dyDescent="0.75">
      <c r="A524" s="46"/>
      <c r="B524" s="383"/>
      <c r="C524" s="384"/>
      <c r="AG524" s="384"/>
    </row>
    <row r="525" spans="1:33" ht="15.75" customHeight="1" x14ac:dyDescent="0.75">
      <c r="A525" s="46"/>
      <c r="B525" s="383"/>
      <c r="C525" s="384"/>
      <c r="AG525" s="384"/>
    </row>
    <row r="526" spans="1:33" ht="15.75" customHeight="1" x14ac:dyDescent="0.75">
      <c r="A526" s="46"/>
      <c r="B526" s="383"/>
      <c r="C526" s="384"/>
      <c r="AG526" s="384"/>
    </row>
    <row r="527" spans="1:33" ht="15.75" customHeight="1" x14ac:dyDescent="0.75">
      <c r="A527" s="46"/>
      <c r="B527" s="383"/>
      <c r="C527" s="384"/>
      <c r="AG527" s="384"/>
    </row>
    <row r="528" spans="1:33" ht="15.75" customHeight="1" x14ac:dyDescent="0.75">
      <c r="A528" s="46"/>
      <c r="B528" s="383"/>
      <c r="C528" s="384"/>
      <c r="AG528" s="384"/>
    </row>
    <row r="529" spans="1:33" ht="15.75" customHeight="1" x14ac:dyDescent="0.75">
      <c r="A529" s="46"/>
      <c r="B529" s="383"/>
      <c r="C529" s="384"/>
      <c r="AG529" s="384"/>
    </row>
    <row r="530" spans="1:33" ht="15.75" customHeight="1" x14ac:dyDescent="0.75">
      <c r="A530" s="46"/>
      <c r="B530" s="383"/>
      <c r="C530" s="384"/>
      <c r="AG530" s="384"/>
    </row>
    <row r="531" spans="1:33" ht="15.75" customHeight="1" x14ac:dyDescent="0.75">
      <c r="A531" s="46"/>
      <c r="B531" s="383"/>
      <c r="C531" s="384"/>
      <c r="AG531" s="384"/>
    </row>
    <row r="532" spans="1:33" ht="15.75" customHeight="1" x14ac:dyDescent="0.75">
      <c r="A532" s="46"/>
      <c r="B532" s="383"/>
      <c r="C532" s="384"/>
      <c r="AG532" s="384"/>
    </row>
    <row r="533" spans="1:33" ht="15.75" customHeight="1" x14ac:dyDescent="0.75">
      <c r="A533" s="46"/>
      <c r="B533" s="383"/>
      <c r="C533" s="384"/>
      <c r="AG533" s="384"/>
    </row>
    <row r="534" spans="1:33" ht="15.75" customHeight="1" x14ac:dyDescent="0.75">
      <c r="A534" s="46"/>
      <c r="B534" s="383"/>
      <c r="C534" s="384"/>
      <c r="AG534" s="384"/>
    </row>
    <row r="535" spans="1:33" ht="15.75" customHeight="1" x14ac:dyDescent="0.75">
      <c r="A535" s="46"/>
      <c r="B535" s="383"/>
      <c r="C535" s="384"/>
      <c r="AG535" s="384"/>
    </row>
    <row r="536" spans="1:33" ht="15.75" customHeight="1" x14ac:dyDescent="0.75">
      <c r="A536" s="46"/>
      <c r="B536" s="383"/>
      <c r="C536" s="384"/>
      <c r="AG536" s="384"/>
    </row>
    <row r="537" spans="1:33" ht="15.75" customHeight="1" x14ac:dyDescent="0.75">
      <c r="A537" s="46"/>
      <c r="B537" s="383"/>
      <c r="C537" s="384"/>
      <c r="AG537" s="384"/>
    </row>
    <row r="538" spans="1:33" ht="15.75" customHeight="1" x14ac:dyDescent="0.75">
      <c r="A538" s="46"/>
      <c r="B538" s="383"/>
      <c r="C538" s="384"/>
      <c r="AG538" s="384"/>
    </row>
    <row r="539" spans="1:33" ht="15.75" customHeight="1" x14ac:dyDescent="0.75">
      <c r="A539" s="46"/>
      <c r="B539" s="383"/>
      <c r="C539" s="384"/>
      <c r="AG539" s="384"/>
    </row>
    <row r="540" spans="1:33" ht="15.75" customHeight="1" x14ac:dyDescent="0.75">
      <c r="A540" s="46"/>
      <c r="B540" s="383"/>
      <c r="C540" s="384"/>
      <c r="AG540" s="384"/>
    </row>
    <row r="541" spans="1:33" ht="15.75" customHeight="1" x14ac:dyDescent="0.75">
      <c r="A541" s="46"/>
      <c r="B541" s="383"/>
      <c r="C541" s="384"/>
      <c r="AG541" s="384"/>
    </row>
    <row r="542" spans="1:33" ht="15.75" customHeight="1" x14ac:dyDescent="0.75">
      <c r="A542" s="46"/>
      <c r="B542" s="383"/>
      <c r="C542" s="384"/>
      <c r="AG542" s="384"/>
    </row>
    <row r="543" spans="1:33" ht="15.75" customHeight="1" x14ac:dyDescent="0.75">
      <c r="A543" s="46"/>
      <c r="B543" s="383"/>
      <c r="C543" s="384"/>
      <c r="AG543" s="384"/>
    </row>
    <row r="544" spans="1:33" ht="15.75" customHeight="1" x14ac:dyDescent="0.75">
      <c r="A544" s="46"/>
      <c r="B544" s="383"/>
      <c r="C544" s="384"/>
      <c r="AG544" s="384"/>
    </row>
    <row r="545" spans="1:33" ht="15.75" customHeight="1" x14ac:dyDescent="0.75">
      <c r="A545" s="46"/>
      <c r="B545" s="383"/>
      <c r="C545" s="384"/>
      <c r="AG545" s="384"/>
    </row>
    <row r="546" spans="1:33" ht="15.75" customHeight="1" x14ac:dyDescent="0.75">
      <c r="A546" s="46"/>
      <c r="B546" s="383"/>
      <c r="C546" s="384"/>
      <c r="AG546" s="384"/>
    </row>
    <row r="547" spans="1:33" ht="15.75" customHeight="1" x14ac:dyDescent="0.75">
      <c r="A547" s="46"/>
      <c r="B547" s="383"/>
      <c r="C547" s="384"/>
      <c r="AG547" s="384"/>
    </row>
    <row r="548" spans="1:33" ht="15.75" customHeight="1" x14ac:dyDescent="0.75">
      <c r="A548" s="46"/>
      <c r="B548" s="383"/>
      <c r="C548" s="384"/>
      <c r="AG548" s="384"/>
    </row>
    <row r="549" spans="1:33" ht="15.75" customHeight="1" x14ac:dyDescent="0.75">
      <c r="A549" s="46"/>
      <c r="B549" s="383"/>
      <c r="C549" s="384"/>
      <c r="AG549" s="384"/>
    </row>
    <row r="550" spans="1:33" ht="15.75" customHeight="1" x14ac:dyDescent="0.75">
      <c r="A550" s="46"/>
      <c r="B550" s="383"/>
      <c r="C550" s="384"/>
      <c r="AG550" s="384"/>
    </row>
    <row r="551" spans="1:33" ht="15.75" customHeight="1" x14ac:dyDescent="0.75">
      <c r="A551" s="46"/>
      <c r="B551" s="383"/>
      <c r="C551" s="384"/>
      <c r="AG551" s="384"/>
    </row>
    <row r="552" spans="1:33" ht="15.75" customHeight="1" x14ac:dyDescent="0.75">
      <c r="A552" s="46"/>
      <c r="B552" s="383"/>
      <c r="C552" s="384"/>
      <c r="AG552" s="384"/>
    </row>
    <row r="553" spans="1:33" ht="15.75" customHeight="1" x14ac:dyDescent="0.75">
      <c r="A553" s="46"/>
      <c r="B553" s="383"/>
      <c r="C553" s="384"/>
      <c r="AG553" s="384"/>
    </row>
    <row r="554" spans="1:33" ht="15.75" customHeight="1" x14ac:dyDescent="0.75">
      <c r="A554" s="46"/>
      <c r="B554" s="383"/>
      <c r="C554" s="384"/>
      <c r="AG554" s="384"/>
    </row>
    <row r="555" spans="1:33" ht="15.75" customHeight="1" x14ac:dyDescent="0.75">
      <c r="A555" s="46"/>
      <c r="B555" s="383"/>
      <c r="C555" s="384"/>
      <c r="AG555" s="384"/>
    </row>
    <row r="556" spans="1:33" ht="15.75" customHeight="1" x14ac:dyDescent="0.75">
      <c r="A556" s="46"/>
      <c r="B556" s="383"/>
      <c r="C556" s="384"/>
      <c r="AG556" s="384"/>
    </row>
    <row r="557" spans="1:33" ht="15.75" customHeight="1" x14ac:dyDescent="0.75">
      <c r="A557" s="46"/>
      <c r="B557" s="383"/>
      <c r="C557" s="384"/>
      <c r="AG557" s="384"/>
    </row>
    <row r="558" spans="1:33" ht="15.75" customHeight="1" x14ac:dyDescent="0.75">
      <c r="A558" s="46"/>
      <c r="B558" s="383"/>
      <c r="C558" s="384"/>
      <c r="AG558" s="384"/>
    </row>
    <row r="559" spans="1:33" ht="15.75" customHeight="1" x14ac:dyDescent="0.75">
      <c r="A559" s="46"/>
      <c r="B559" s="383"/>
      <c r="C559" s="384"/>
      <c r="AG559" s="384"/>
    </row>
    <row r="560" spans="1:33" ht="15.75" customHeight="1" x14ac:dyDescent="0.75">
      <c r="A560" s="46"/>
      <c r="B560" s="383"/>
      <c r="C560" s="384"/>
      <c r="AG560" s="384"/>
    </row>
    <row r="561" spans="1:33" ht="15.75" customHeight="1" x14ac:dyDescent="0.75">
      <c r="A561" s="46"/>
      <c r="B561" s="383"/>
      <c r="C561" s="384"/>
      <c r="AG561" s="384"/>
    </row>
    <row r="562" spans="1:33" ht="15.75" customHeight="1" x14ac:dyDescent="0.75">
      <c r="A562" s="46"/>
      <c r="B562" s="383"/>
      <c r="C562" s="384"/>
      <c r="AG562" s="384"/>
    </row>
    <row r="563" spans="1:33" ht="15.75" customHeight="1" x14ac:dyDescent="0.75">
      <c r="A563" s="46"/>
      <c r="B563" s="383"/>
      <c r="C563" s="384"/>
      <c r="AG563" s="384"/>
    </row>
    <row r="564" spans="1:33" ht="15.75" customHeight="1" x14ac:dyDescent="0.75">
      <c r="A564" s="46"/>
      <c r="B564" s="383"/>
      <c r="C564" s="384"/>
      <c r="AG564" s="384"/>
    </row>
    <row r="565" spans="1:33" ht="15.75" customHeight="1" x14ac:dyDescent="0.75">
      <c r="A565" s="46"/>
      <c r="B565" s="383"/>
      <c r="C565" s="384"/>
      <c r="AG565" s="384"/>
    </row>
    <row r="566" spans="1:33" ht="15.75" customHeight="1" x14ac:dyDescent="0.75">
      <c r="A566" s="46"/>
      <c r="B566" s="383"/>
      <c r="C566" s="384"/>
      <c r="AG566" s="384"/>
    </row>
    <row r="567" spans="1:33" ht="15.75" customHeight="1" x14ac:dyDescent="0.75">
      <c r="A567" s="46"/>
      <c r="B567" s="383"/>
      <c r="C567" s="384"/>
      <c r="AG567" s="384"/>
    </row>
    <row r="568" spans="1:33" ht="15.75" customHeight="1" x14ac:dyDescent="0.75">
      <c r="A568" s="46"/>
      <c r="B568" s="383"/>
      <c r="C568" s="384"/>
      <c r="AG568" s="384"/>
    </row>
    <row r="569" spans="1:33" ht="15.75" customHeight="1" x14ac:dyDescent="0.75">
      <c r="A569" s="46"/>
      <c r="B569" s="383"/>
      <c r="C569" s="384"/>
      <c r="AG569" s="384"/>
    </row>
    <row r="570" spans="1:33" ht="15.75" customHeight="1" x14ac:dyDescent="0.75">
      <c r="A570" s="46"/>
      <c r="B570" s="383"/>
      <c r="C570" s="384"/>
      <c r="AG570" s="384"/>
    </row>
    <row r="571" spans="1:33" ht="15.75" customHeight="1" x14ac:dyDescent="0.75">
      <c r="A571" s="46"/>
      <c r="B571" s="383"/>
      <c r="C571" s="384"/>
      <c r="AG571" s="384"/>
    </row>
    <row r="572" spans="1:33" ht="15.75" customHeight="1" x14ac:dyDescent="0.75">
      <c r="A572" s="46"/>
      <c r="B572" s="383"/>
      <c r="C572" s="384"/>
      <c r="AG572" s="384"/>
    </row>
    <row r="573" spans="1:33" ht="15.75" customHeight="1" x14ac:dyDescent="0.75">
      <c r="A573" s="46"/>
      <c r="B573" s="383"/>
      <c r="C573" s="384"/>
      <c r="AG573" s="384"/>
    </row>
    <row r="574" spans="1:33" ht="15.75" customHeight="1" x14ac:dyDescent="0.75">
      <c r="A574" s="46"/>
      <c r="B574" s="383"/>
      <c r="C574" s="384"/>
      <c r="AG574" s="384"/>
    </row>
    <row r="575" spans="1:33" ht="15.75" customHeight="1" x14ac:dyDescent="0.75">
      <c r="A575" s="46"/>
      <c r="B575" s="383"/>
      <c r="C575" s="384"/>
      <c r="AG575" s="384"/>
    </row>
    <row r="576" spans="1:33" ht="15.75" customHeight="1" x14ac:dyDescent="0.75">
      <c r="A576" s="46"/>
      <c r="B576" s="383"/>
      <c r="C576" s="384"/>
      <c r="AG576" s="384"/>
    </row>
    <row r="577" spans="1:33" ht="15.75" customHeight="1" x14ac:dyDescent="0.75">
      <c r="A577" s="46"/>
      <c r="B577" s="383"/>
      <c r="C577" s="384"/>
      <c r="AG577" s="384"/>
    </row>
    <row r="578" spans="1:33" ht="15.75" customHeight="1" x14ac:dyDescent="0.75">
      <c r="A578" s="46"/>
      <c r="B578" s="383"/>
      <c r="C578" s="384"/>
      <c r="AG578" s="384"/>
    </row>
    <row r="579" spans="1:33" ht="15.75" customHeight="1" x14ac:dyDescent="0.75">
      <c r="A579" s="46"/>
      <c r="B579" s="383"/>
      <c r="C579" s="384"/>
      <c r="AG579" s="384"/>
    </row>
    <row r="580" spans="1:33" ht="15.75" customHeight="1" x14ac:dyDescent="0.75">
      <c r="A580" s="46"/>
      <c r="B580" s="383"/>
      <c r="C580" s="384"/>
      <c r="AG580" s="384"/>
    </row>
    <row r="581" spans="1:33" ht="15.75" customHeight="1" x14ac:dyDescent="0.75">
      <c r="A581" s="46"/>
      <c r="B581" s="383"/>
      <c r="C581" s="384"/>
      <c r="AG581" s="384"/>
    </row>
    <row r="582" spans="1:33" ht="15.75" customHeight="1" x14ac:dyDescent="0.75">
      <c r="A582" s="46"/>
      <c r="B582" s="383"/>
      <c r="C582" s="384"/>
      <c r="AG582" s="384"/>
    </row>
    <row r="583" spans="1:33" ht="15.75" customHeight="1" x14ac:dyDescent="0.75">
      <c r="A583" s="46"/>
      <c r="B583" s="383"/>
      <c r="C583" s="384"/>
      <c r="AG583" s="384"/>
    </row>
    <row r="584" spans="1:33" ht="15.75" customHeight="1" x14ac:dyDescent="0.75">
      <c r="A584" s="46"/>
      <c r="B584" s="383"/>
      <c r="C584" s="384"/>
      <c r="AG584" s="384"/>
    </row>
    <row r="585" spans="1:33" ht="15.75" customHeight="1" x14ac:dyDescent="0.75">
      <c r="A585" s="46"/>
      <c r="B585" s="383"/>
      <c r="C585" s="384"/>
      <c r="AG585" s="384"/>
    </row>
    <row r="586" spans="1:33" ht="15.75" customHeight="1" x14ac:dyDescent="0.75">
      <c r="A586" s="46"/>
      <c r="B586" s="383"/>
      <c r="C586" s="384"/>
      <c r="AG586" s="384"/>
    </row>
    <row r="587" spans="1:33" ht="15.75" customHeight="1" x14ac:dyDescent="0.75">
      <c r="A587" s="46"/>
      <c r="B587" s="383"/>
      <c r="C587" s="384"/>
      <c r="AG587" s="384"/>
    </row>
    <row r="588" spans="1:33" ht="15.75" customHeight="1" x14ac:dyDescent="0.75">
      <c r="A588" s="46"/>
      <c r="B588" s="383"/>
      <c r="C588" s="384"/>
      <c r="AG588" s="384"/>
    </row>
    <row r="589" spans="1:33" ht="15.75" customHeight="1" x14ac:dyDescent="0.75">
      <c r="A589" s="46"/>
      <c r="B589" s="383"/>
      <c r="C589" s="384"/>
      <c r="AG589" s="384"/>
    </row>
    <row r="590" spans="1:33" ht="15.75" customHeight="1" x14ac:dyDescent="0.75">
      <c r="A590" s="46"/>
      <c r="B590" s="383"/>
      <c r="C590" s="384"/>
      <c r="AG590" s="384"/>
    </row>
    <row r="591" spans="1:33" ht="15.75" customHeight="1" x14ac:dyDescent="0.75">
      <c r="A591" s="46"/>
      <c r="B591" s="383"/>
      <c r="C591" s="384"/>
      <c r="AG591" s="384"/>
    </row>
    <row r="592" spans="1:33" ht="15.75" customHeight="1" x14ac:dyDescent="0.75">
      <c r="A592" s="46"/>
      <c r="B592" s="383"/>
      <c r="C592" s="384"/>
      <c r="AG592" s="384"/>
    </row>
    <row r="593" spans="1:33" ht="15.75" customHeight="1" x14ac:dyDescent="0.75">
      <c r="A593" s="46"/>
      <c r="B593" s="383"/>
      <c r="C593" s="384"/>
      <c r="AG593" s="384"/>
    </row>
    <row r="594" spans="1:33" ht="15.75" customHeight="1" x14ac:dyDescent="0.75">
      <c r="A594" s="46"/>
      <c r="B594" s="383"/>
      <c r="C594" s="384"/>
      <c r="AG594" s="384"/>
    </row>
    <row r="595" spans="1:33" ht="15.75" customHeight="1" x14ac:dyDescent="0.75">
      <c r="A595" s="46"/>
      <c r="B595" s="383"/>
      <c r="C595" s="384"/>
      <c r="AG595" s="384"/>
    </row>
    <row r="596" spans="1:33" ht="15.75" customHeight="1" x14ac:dyDescent="0.75">
      <c r="A596" s="46"/>
      <c r="B596" s="383"/>
      <c r="C596" s="384"/>
      <c r="AG596" s="384"/>
    </row>
    <row r="597" spans="1:33" ht="15.75" customHeight="1" x14ac:dyDescent="0.75">
      <c r="A597" s="46"/>
      <c r="B597" s="383"/>
      <c r="C597" s="384"/>
      <c r="AG597" s="384"/>
    </row>
    <row r="598" spans="1:33" ht="15.75" customHeight="1" x14ac:dyDescent="0.75">
      <c r="A598" s="46"/>
      <c r="B598" s="383"/>
      <c r="C598" s="384"/>
      <c r="AG598" s="384"/>
    </row>
    <row r="599" spans="1:33" ht="15.75" customHeight="1" x14ac:dyDescent="0.75">
      <c r="A599" s="46"/>
      <c r="B599" s="383"/>
      <c r="C599" s="384"/>
      <c r="AG599" s="384"/>
    </row>
    <row r="600" spans="1:33" ht="15.75" customHeight="1" x14ac:dyDescent="0.75">
      <c r="A600" s="46"/>
      <c r="B600" s="383"/>
      <c r="C600" s="384"/>
      <c r="AG600" s="384"/>
    </row>
    <row r="601" spans="1:33" ht="15.75" customHeight="1" x14ac:dyDescent="0.75">
      <c r="A601" s="46"/>
      <c r="B601" s="383"/>
      <c r="C601" s="384"/>
      <c r="AG601" s="384"/>
    </row>
    <row r="602" spans="1:33" ht="15.75" customHeight="1" x14ac:dyDescent="0.75">
      <c r="A602" s="46"/>
      <c r="B602" s="383"/>
      <c r="C602" s="384"/>
      <c r="AG602" s="384"/>
    </row>
    <row r="603" spans="1:33" ht="15.75" customHeight="1" x14ac:dyDescent="0.75">
      <c r="A603" s="46"/>
      <c r="B603" s="383"/>
      <c r="C603" s="384"/>
      <c r="AG603" s="384"/>
    </row>
    <row r="604" spans="1:33" ht="15.75" customHeight="1" x14ac:dyDescent="0.75">
      <c r="A604" s="46"/>
      <c r="B604" s="383"/>
      <c r="C604" s="384"/>
      <c r="AG604" s="384"/>
    </row>
    <row r="605" spans="1:33" ht="15.75" customHeight="1" x14ac:dyDescent="0.75">
      <c r="A605" s="46"/>
      <c r="B605" s="383"/>
      <c r="C605" s="384"/>
      <c r="AG605" s="384"/>
    </row>
    <row r="606" spans="1:33" ht="15.75" customHeight="1" x14ac:dyDescent="0.75">
      <c r="A606" s="46"/>
      <c r="B606" s="383"/>
      <c r="C606" s="384"/>
      <c r="AG606" s="384"/>
    </row>
    <row r="607" spans="1:33" ht="15.75" customHeight="1" x14ac:dyDescent="0.75">
      <c r="A607" s="46"/>
      <c r="B607" s="383"/>
      <c r="C607" s="384"/>
      <c r="AG607" s="384"/>
    </row>
    <row r="608" spans="1:33" ht="15.75" customHeight="1" x14ac:dyDescent="0.75">
      <c r="A608" s="46"/>
      <c r="B608" s="383"/>
      <c r="C608" s="384"/>
      <c r="AG608" s="384"/>
    </row>
    <row r="609" spans="1:33" ht="15.75" customHeight="1" x14ac:dyDescent="0.75">
      <c r="A609" s="46"/>
      <c r="B609" s="383"/>
      <c r="C609" s="384"/>
      <c r="AG609" s="384"/>
    </row>
    <row r="610" spans="1:33" ht="15.75" customHeight="1" x14ac:dyDescent="0.75">
      <c r="A610" s="46"/>
      <c r="B610" s="383"/>
      <c r="C610" s="384"/>
      <c r="AG610" s="384"/>
    </row>
    <row r="611" spans="1:33" ht="15.75" customHeight="1" x14ac:dyDescent="0.75">
      <c r="A611" s="46"/>
      <c r="B611" s="383"/>
      <c r="C611" s="384"/>
      <c r="AG611" s="384"/>
    </row>
    <row r="612" spans="1:33" ht="15.75" customHeight="1" x14ac:dyDescent="0.75">
      <c r="A612" s="46"/>
      <c r="B612" s="383"/>
      <c r="C612" s="384"/>
      <c r="AG612" s="384"/>
    </row>
    <row r="613" spans="1:33" ht="15.75" customHeight="1" x14ac:dyDescent="0.75">
      <c r="A613" s="46"/>
      <c r="B613" s="383"/>
      <c r="C613" s="384"/>
      <c r="AG613" s="384"/>
    </row>
    <row r="614" spans="1:33" ht="15.75" customHeight="1" x14ac:dyDescent="0.75">
      <c r="A614" s="46"/>
      <c r="B614" s="383"/>
      <c r="C614" s="384"/>
      <c r="AG614" s="384"/>
    </row>
    <row r="615" spans="1:33" ht="15.75" customHeight="1" x14ac:dyDescent="0.75">
      <c r="A615" s="46"/>
      <c r="B615" s="383"/>
      <c r="C615" s="384"/>
      <c r="AG615" s="384"/>
    </row>
    <row r="616" spans="1:33" ht="15.75" customHeight="1" x14ac:dyDescent="0.75">
      <c r="A616" s="46"/>
      <c r="B616" s="383"/>
      <c r="C616" s="384"/>
      <c r="AG616" s="384"/>
    </row>
    <row r="617" spans="1:33" ht="15.75" customHeight="1" x14ac:dyDescent="0.75">
      <c r="A617" s="46"/>
      <c r="B617" s="383"/>
      <c r="C617" s="384"/>
      <c r="AG617" s="384"/>
    </row>
    <row r="618" spans="1:33" ht="15.75" customHeight="1" x14ac:dyDescent="0.75">
      <c r="A618" s="46"/>
      <c r="B618" s="383"/>
      <c r="C618" s="384"/>
      <c r="AG618" s="384"/>
    </row>
    <row r="619" spans="1:33" ht="15.75" customHeight="1" x14ac:dyDescent="0.75">
      <c r="A619" s="46"/>
      <c r="B619" s="383"/>
      <c r="C619" s="384"/>
      <c r="AG619" s="384"/>
    </row>
    <row r="620" spans="1:33" ht="15.75" customHeight="1" x14ac:dyDescent="0.75">
      <c r="A620" s="46"/>
      <c r="B620" s="383"/>
      <c r="C620" s="384"/>
      <c r="AG620" s="384"/>
    </row>
    <row r="621" spans="1:33" ht="15.75" customHeight="1" x14ac:dyDescent="0.75">
      <c r="A621" s="46"/>
      <c r="B621" s="383"/>
      <c r="C621" s="384"/>
      <c r="AG621" s="384"/>
    </row>
    <row r="622" spans="1:33" ht="15.75" customHeight="1" x14ac:dyDescent="0.75">
      <c r="A622" s="46"/>
      <c r="B622" s="383"/>
      <c r="C622" s="384"/>
      <c r="AG622" s="384"/>
    </row>
    <row r="623" spans="1:33" ht="15.75" customHeight="1" x14ac:dyDescent="0.75">
      <c r="A623" s="46"/>
      <c r="B623" s="383"/>
      <c r="C623" s="384"/>
      <c r="AG623" s="384"/>
    </row>
    <row r="624" spans="1:33" ht="15.75" customHeight="1" x14ac:dyDescent="0.75">
      <c r="A624" s="46"/>
      <c r="B624" s="383"/>
      <c r="C624" s="384"/>
      <c r="AG624" s="384"/>
    </row>
    <row r="625" spans="1:33" ht="15.75" customHeight="1" x14ac:dyDescent="0.75">
      <c r="A625" s="46"/>
      <c r="B625" s="383"/>
      <c r="C625" s="384"/>
      <c r="AG625" s="384"/>
    </row>
    <row r="626" spans="1:33" ht="15.75" customHeight="1" x14ac:dyDescent="0.75">
      <c r="A626" s="46"/>
      <c r="B626" s="383"/>
      <c r="C626" s="384"/>
      <c r="AG626" s="384"/>
    </row>
    <row r="627" spans="1:33" ht="15.75" customHeight="1" x14ac:dyDescent="0.75">
      <c r="A627" s="46"/>
      <c r="B627" s="383"/>
      <c r="C627" s="384"/>
      <c r="AG627" s="384"/>
    </row>
    <row r="628" spans="1:33" ht="15.75" customHeight="1" x14ac:dyDescent="0.75">
      <c r="A628" s="46"/>
      <c r="B628" s="383"/>
      <c r="C628" s="384"/>
      <c r="AG628" s="384"/>
    </row>
    <row r="629" spans="1:33" ht="15.75" customHeight="1" x14ac:dyDescent="0.75">
      <c r="A629" s="46"/>
      <c r="B629" s="383"/>
      <c r="C629" s="384"/>
      <c r="AG629" s="384"/>
    </row>
    <row r="630" spans="1:33" ht="15.75" customHeight="1" x14ac:dyDescent="0.75">
      <c r="A630" s="46"/>
      <c r="B630" s="383"/>
      <c r="C630" s="384"/>
      <c r="AG630" s="384"/>
    </row>
    <row r="631" spans="1:33" ht="15.75" customHeight="1" x14ac:dyDescent="0.75">
      <c r="A631" s="46"/>
      <c r="B631" s="383"/>
      <c r="C631" s="384"/>
      <c r="AG631" s="384"/>
    </row>
    <row r="632" spans="1:33" ht="15.75" customHeight="1" x14ac:dyDescent="0.75">
      <c r="A632" s="46"/>
      <c r="B632" s="383"/>
      <c r="C632" s="384"/>
      <c r="AG632" s="384"/>
    </row>
    <row r="633" spans="1:33" ht="15.75" customHeight="1" x14ac:dyDescent="0.75">
      <c r="A633" s="46"/>
      <c r="B633" s="383"/>
      <c r="C633" s="384"/>
      <c r="AG633" s="384"/>
    </row>
    <row r="634" spans="1:33" ht="15.75" customHeight="1" x14ac:dyDescent="0.75">
      <c r="A634" s="46"/>
      <c r="B634" s="383"/>
      <c r="C634" s="384"/>
      <c r="AG634" s="384"/>
    </row>
    <row r="635" spans="1:33" ht="15.75" customHeight="1" x14ac:dyDescent="0.75">
      <c r="A635" s="46"/>
      <c r="B635" s="383"/>
      <c r="C635" s="384"/>
      <c r="AG635" s="384"/>
    </row>
    <row r="636" spans="1:33" ht="15.75" customHeight="1" x14ac:dyDescent="0.75">
      <c r="A636" s="46"/>
      <c r="B636" s="383"/>
      <c r="C636" s="384"/>
      <c r="AG636" s="384"/>
    </row>
    <row r="637" spans="1:33" ht="15.75" customHeight="1" x14ac:dyDescent="0.75">
      <c r="A637" s="46"/>
      <c r="B637" s="383"/>
      <c r="C637" s="384"/>
      <c r="AG637" s="384"/>
    </row>
    <row r="638" spans="1:33" ht="15.75" customHeight="1" x14ac:dyDescent="0.75">
      <c r="A638" s="46"/>
      <c r="B638" s="383"/>
      <c r="C638" s="384"/>
      <c r="AG638" s="384"/>
    </row>
    <row r="639" spans="1:33" ht="15.75" customHeight="1" x14ac:dyDescent="0.75">
      <c r="A639" s="46"/>
      <c r="B639" s="383"/>
      <c r="C639" s="384"/>
      <c r="AG639" s="384"/>
    </row>
    <row r="640" spans="1:33" ht="15.75" customHeight="1" x14ac:dyDescent="0.75">
      <c r="A640" s="46"/>
      <c r="B640" s="383"/>
      <c r="C640" s="384"/>
      <c r="AG640" s="384"/>
    </row>
    <row r="641" spans="1:33" ht="15.75" customHeight="1" x14ac:dyDescent="0.75">
      <c r="A641" s="46"/>
      <c r="B641" s="383"/>
      <c r="C641" s="384"/>
      <c r="AG641" s="384"/>
    </row>
    <row r="642" spans="1:33" ht="15.75" customHeight="1" x14ac:dyDescent="0.75">
      <c r="A642" s="46"/>
      <c r="B642" s="383"/>
      <c r="C642" s="384"/>
      <c r="AG642" s="384"/>
    </row>
    <row r="643" spans="1:33" ht="15.75" customHeight="1" x14ac:dyDescent="0.75">
      <c r="A643" s="46"/>
      <c r="B643" s="383"/>
      <c r="C643" s="384"/>
      <c r="AG643" s="384"/>
    </row>
    <row r="644" spans="1:33" ht="15.75" customHeight="1" x14ac:dyDescent="0.75">
      <c r="A644" s="46"/>
      <c r="B644" s="383"/>
      <c r="C644" s="384"/>
      <c r="AG644" s="384"/>
    </row>
    <row r="645" spans="1:33" ht="15.75" customHeight="1" x14ac:dyDescent="0.75">
      <c r="A645" s="46"/>
      <c r="B645" s="383"/>
      <c r="C645" s="384"/>
      <c r="AG645" s="384"/>
    </row>
    <row r="646" spans="1:33" ht="15.75" customHeight="1" x14ac:dyDescent="0.75">
      <c r="A646" s="46"/>
      <c r="B646" s="383"/>
      <c r="C646" s="384"/>
      <c r="AG646" s="384"/>
    </row>
    <row r="647" spans="1:33" ht="15.75" customHeight="1" x14ac:dyDescent="0.75">
      <c r="A647" s="46"/>
      <c r="B647" s="383"/>
      <c r="C647" s="384"/>
      <c r="AG647" s="384"/>
    </row>
    <row r="648" spans="1:33" ht="15.75" customHeight="1" x14ac:dyDescent="0.75">
      <c r="A648" s="46"/>
      <c r="B648" s="383"/>
      <c r="C648" s="384"/>
      <c r="AG648" s="384"/>
    </row>
    <row r="649" spans="1:33" ht="15.75" customHeight="1" x14ac:dyDescent="0.75">
      <c r="A649" s="46"/>
      <c r="B649" s="383"/>
      <c r="C649" s="384"/>
      <c r="AG649" s="384"/>
    </row>
    <row r="650" spans="1:33" ht="15.75" customHeight="1" x14ac:dyDescent="0.75">
      <c r="A650" s="46"/>
      <c r="B650" s="383"/>
      <c r="C650" s="384"/>
      <c r="AG650" s="384"/>
    </row>
    <row r="651" spans="1:33" ht="15.75" customHeight="1" x14ac:dyDescent="0.75">
      <c r="A651" s="46"/>
      <c r="B651" s="383"/>
      <c r="C651" s="384"/>
      <c r="AG651" s="384"/>
    </row>
    <row r="652" spans="1:33" ht="15.75" customHeight="1" x14ac:dyDescent="0.75">
      <c r="A652" s="46"/>
      <c r="B652" s="383"/>
      <c r="C652" s="384"/>
      <c r="AG652" s="384"/>
    </row>
    <row r="653" spans="1:33" ht="15.75" customHeight="1" x14ac:dyDescent="0.75">
      <c r="A653" s="46"/>
      <c r="B653" s="383"/>
      <c r="C653" s="384"/>
      <c r="AG653" s="384"/>
    </row>
    <row r="654" spans="1:33" ht="15.75" customHeight="1" x14ac:dyDescent="0.75">
      <c r="A654" s="46"/>
      <c r="B654" s="383"/>
      <c r="C654" s="384"/>
      <c r="AG654" s="384"/>
    </row>
    <row r="655" spans="1:33" ht="15.75" customHeight="1" x14ac:dyDescent="0.75">
      <c r="A655" s="46"/>
      <c r="B655" s="383"/>
      <c r="C655" s="384"/>
      <c r="AG655" s="384"/>
    </row>
    <row r="656" spans="1:33" ht="15.75" customHeight="1" x14ac:dyDescent="0.75">
      <c r="A656" s="46"/>
      <c r="B656" s="383"/>
      <c r="C656" s="384"/>
      <c r="AG656" s="384"/>
    </row>
    <row r="657" spans="1:33" ht="15.75" customHeight="1" x14ac:dyDescent="0.75">
      <c r="A657" s="46"/>
      <c r="B657" s="383"/>
      <c r="C657" s="384"/>
      <c r="AG657" s="384"/>
    </row>
    <row r="658" spans="1:33" ht="15.75" customHeight="1" x14ac:dyDescent="0.75">
      <c r="A658" s="46"/>
      <c r="B658" s="383"/>
      <c r="C658" s="384"/>
      <c r="AG658" s="384"/>
    </row>
    <row r="659" spans="1:33" ht="15.75" customHeight="1" x14ac:dyDescent="0.75">
      <c r="A659" s="46"/>
      <c r="B659" s="383"/>
      <c r="C659" s="384"/>
      <c r="AG659" s="384"/>
    </row>
    <row r="660" spans="1:33" ht="15.75" customHeight="1" x14ac:dyDescent="0.75">
      <c r="A660" s="46"/>
      <c r="B660" s="383"/>
      <c r="C660" s="384"/>
      <c r="AG660" s="384"/>
    </row>
    <row r="661" spans="1:33" ht="15.75" customHeight="1" x14ac:dyDescent="0.75">
      <c r="A661" s="46"/>
      <c r="B661" s="383"/>
      <c r="C661" s="384"/>
      <c r="AG661" s="384"/>
    </row>
    <row r="662" spans="1:33" ht="15.75" customHeight="1" x14ac:dyDescent="0.75">
      <c r="A662" s="46"/>
      <c r="B662" s="383"/>
      <c r="C662" s="384"/>
      <c r="AG662" s="384"/>
    </row>
    <row r="663" spans="1:33" ht="15.75" customHeight="1" x14ac:dyDescent="0.75">
      <c r="A663" s="46"/>
      <c r="B663" s="383"/>
      <c r="C663" s="384"/>
      <c r="AG663" s="384"/>
    </row>
    <row r="664" spans="1:33" ht="15.75" customHeight="1" x14ac:dyDescent="0.75">
      <c r="A664" s="46"/>
      <c r="B664" s="383"/>
      <c r="C664" s="384"/>
      <c r="AG664" s="384"/>
    </row>
    <row r="665" spans="1:33" ht="15.75" customHeight="1" x14ac:dyDescent="0.75">
      <c r="A665" s="46"/>
      <c r="B665" s="383"/>
      <c r="C665" s="384"/>
      <c r="AG665" s="384"/>
    </row>
    <row r="666" spans="1:33" ht="15.75" customHeight="1" x14ac:dyDescent="0.75">
      <c r="A666" s="46"/>
      <c r="B666" s="383"/>
      <c r="C666" s="384"/>
      <c r="AG666" s="384"/>
    </row>
    <row r="667" spans="1:33" ht="15.75" customHeight="1" x14ac:dyDescent="0.75">
      <c r="A667" s="46"/>
      <c r="B667" s="383"/>
      <c r="C667" s="384"/>
      <c r="AG667" s="384"/>
    </row>
    <row r="668" spans="1:33" ht="15.75" customHeight="1" x14ac:dyDescent="0.75">
      <c r="A668" s="46"/>
      <c r="B668" s="383"/>
      <c r="C668" s="384"/>
      <c r="AG668" s="384"/>
    </row>
    <row r="669" spans="1:33" ht="15.75" customHeight="1" x14ac:dyDescent="0.75">
      <c r="A669" s="46"/>
      <c r="B669" s="383"/>
      <c r="C669" s="384"/>
      <c r="AG669" s="384"/>
    </row>
    <row r="670" spans="1:33" ht="15.75" customHeight="1" x14ac:dyDescent="0.75">
      <c r="A670" s="46"/>
      <c r="B670" s="383"/>
      <c r="C670" s="384"/>
      <c r="AG670" s="384"/>
    </row>
    <row r="671" spans="1:33" ht="15.75" customHeight="1" x14ac:dyDescent="0.75">
      <c r="A671" s="46"/>
      <c r="B671" s="383"/>
      <c r="C671" s="384"/>
      <c r="AG671" s="384"/>
    </row>
    <row r="672" spans="1:33" ht="15.75" customHeight="1" x14ac:dyDescent="0.75">
      <c r="A672" s="46"/>
      <c r="B672" s="383"/>
      <c r="C672" s="384"/>
      <c r="AG672" s="384"/>
    </row>
    <row r="673" spans="1:33" ht="15.75" customHeight="1" x14ac:dyDescent="0.75">
      <c r="A673" s="46"/>
      <c r="B673" s="383"/>
      <c r="C673" s="384"/>
      <c r="AG673" s="384"/>
    </row>
    <row r="674" spans="1:33" ht="15.75" customHeight="1" x14ac:dyDescent="0.75">
      <c r="A674" s="46"/>
      <c r="B674" s="383"/>
      <c r="C674" s="384"/>
      <c r="AG674" s="384"/>
    </row>
    <row r="675" spans="1:33" ht="15.75" customHeight="1" x14ac:dyDescent="0.75">
      <c r="A675" s="46"/>
      <c r="B675" s="383"/>
      <c r="C675" s="384"/>
      <c r="AG675" s="384"/>
    </row>
    <row r="676" spans="1:33" ht="15.75" customHeight="1" x14ac:dyDescent="0.75">
      <c r="A676" s="46"/>
      <c r="B676" s="383"/>
      <c r="C676" s="384"/>
      <c r="AG676" s="384"/>
    </row>
    <row r="677" spans="1:33" ht="15.75" customHeight="1" x14ac:dyDescent="0.75">
      <c r="A677" s="46"/>
      <c r="B677" s="383"/>
      <c r="C677" s="384"/>
      <c r="AG677" s="384"/>
    </row>
    <row r="678" spans="1:33" ht="15.75" customHeight="1" x14ac:dyDescent="0.75">
      <c r="A678" s="46"/>
      <c r="B678" s="383"/>
      <c r="C678" s="384"/>
      <c r="AG678" s="384"/>
    </row>
    <row r="679" spans="1:33" ht="15.75" customHeight="1" x14ac:dyDescent="0.75">
      <c r="A679" s="46"/>
      <c r="B679" s="383"/>
      <c r="C679" s="384"/>
      <c r="AG679" s="384"/>
    </row>
    <row r="680" spans="1:33" ht="15.75" customHeight="1" x14ac:dyDescent="0.75">
      <c r="A680" s="46"/>
      <c r="B680" s="383"/>
      <c r="C680" s="384"/>
      <c r="AG680" s="384"/>
    </row>
    <row r="681" spans="1:33" ht="15.75" customHeight="1" x14ac:dyDescent="0.75">
      <c r="A681" s="46"/>
      <c r="B681" s="383"/>
      <c r="C681" s="384"/>
      <c r="AG681" s="384"/>
    </row>
    <row r="682" spans="1:33" ht="15.75" customHeight="1" x14ac:dyDescent="0.75">
      <c r="A682" s="46"/>
      <c r="B682" s="383"/>
      <c r="C682" s="384"/>
      <c r="AG682" s="384"/>
    </row>
    <row r="683" spans="1:33" ht="15.75" customHeight="1" x14ac:dyDescent="0.75">
      <c r="A683" s="46"/>
      <c r="B683" s="383"/>
      <c r="C683" s="384"/>
      <c r="AG683" s="384"/>
    </row>
    <row r="684" spans="1:33" ht="15.75" customHeight="1" x14ac:dyDescent="0.75">
      <c r="A684" s="46"/>
      <c r="B684" s="383"/>
      <c r="C684" s="384"/>
      <c r="AG684" s="384"/>
    </row>
    <row r="685" spans="1:33" ht="15.75" customHeight="1" x14ac:dyDescent="0.75">
      <c r="A685" s="46"/>
      <c r="B685" s="383"/>
      <c r="C685" s="384"/>
      <c r="AG685" s="384"/>
    </row>
    <row r="686" spans="1:33" ht="15.75" customHeight="1" x14ac:dyDescent="0.75">
      <c r="A686" s="46"/>
      <c r="B686" s="383"/>
      <c r="C686" s="384"/>
      <c r="AG686" s="384"/>
    </row>
    <row r="687" spans="1:33" ht="15.75" customHeight="1" x14ac:dyDescent="0.75">
      <c r="A687" s="46"/>
      <c r="B687" s="383"/>
      <c r="C687" s="384"/>
      <c r="AG687" s="384"/>
    </row>
    <row r="688" spans="1:33" ht="15.75" customHeight="1" x14ac:dyDescent="0.75">
      <c r="A688" s="46"/>
      <c r="B688" s="383"/>
      <c r="C688" s="384"/>
      <c r="AG688" s="384"/>
    </row>
    <row r="689" spans="1:33" ht="15.75" customHeight="1" x14ac:dyDescent="0.75">
      <c r="A689" s="46"/>
      <c r="B689" s="383"/>
      <c r="C689" s="384"/>
      <c r="AG689" s="384"/>
    </row>
    <row r="690" spans="1:33" ht="15.75" customHeight="1" x14ac:dyDescent="0.75">
      <c r="A690" s="46"/>
      <c r="B690" s="383"/>
      <c r="C690" s="384"/>
      <c r="AG690" s="384"/>
    </row>
    <row r="691" spans="1:33" ht="15.75" customHeight="1" x14ac:dyDescent="0.75">
      <c r="A691" s="46"/>
      <c r="B691" s="383"/>
      <c r="C691" s="384"/>
      <c r="AG691" s="384"/>
    </row>
    <row r="692" spans="1:33" ht="15.75" customHeight="1" x14ac:dyDescent="0.75">
      <c r="A692" s="46"/>
      <c r="B692" s="383"/>
      <c r="C692" s="384"/>
      <c r="AG692" s="384"/>
    </row>
    <row r="693" spans="1:33" ht="15.75" customHeight="1" x14ac:dyDescent="0.75">
      <c r="A693" s="46"/>
      <c r="B693" s="383"/>
      <c r="C693" s="384"/>
      <c r="AG693" s="384"/>
    </row>
    <row r="694" spans="1:33" ht="15.75" customHeight="1" x14ac:dyDescent="0.75">
      <c r="A694" s="46"/>
      <c r="B694" s="383"/>
      <c r="C694" s="384"/>
      <c r="AG694" s="384"/>
    </row>
    <row r="695" spans="1:33" ht="15.75" customHeight="1" x14ac:dyDescent="0.75">
      <c r="A695" s="46"/>
      <c r="B695" s="383"/>
      <c r="C695" s="384"/>
      <c r="AG695" s="384"/>
    </row>
    <row r="696" spans="1:33" ht="15.75" customHeight="1" x14ac:dyDescent="0.75">
      <c r="A696" s="46"/>
      <c r="B696" s="383"/>
      <c r="C696" s="384"/>
      <c r="AG696" s="384"/>
    </row>
    <row r="697" spans="1:33" ht="15.75" customHeight="1" x14ac:dyDescent="0.75">
      <c r="A697" s="46"/>
      <c r="B697" s="383"/>
      <c r="C697" s="384"/>
      <c r="AG697" s="384"/>
    </row>
    <row r="698" spans="1:33" ht="15.75" customHeight="1" x14ac:dyDescent="0.75">
      <c r="A698" s="46"/>
      <c r="B698" s="383"/>
      <c r="C698" s="384"/>
      <c r="AG698" s="384"/>
    </row>
    <row r="699" spans="1:33" ht="15.75" customHeight="1" x14ac:dyDescent="0.75">
      <c r="A699" s="46"/>
      <c r="B699" s="383"/>
      <c r="C699" s="384"/>
      <c r="AG699" s="384"/>
    </row>
    <row r="700" spans="1:33" ht="15.75" customHeight="1" x14ac:dyDescent="0.75">
      <c r="A700" s="46"/>
      <c r="B700" s="383"/>
      <c r="C700" s="384"/>
      <c r="AG700" s="384"/>
    </row>
    <row r="701" spans="1:33" ht="15.75" customHeight="1" x14ac:dyDescent="0.75">
      <c r="A701" s="46"/>
      <c r="B701" s="383"/>
      <c r="C701" s="384"/>
      <c r="AG701" s="384"/>
    </row>
    <row r="702" spans="1:33" ht="15.75" customHeight="1" x14ac:dyDescent="0.75">
      <c r="A702" s="46"/>
      <c r="B702" s="383"/>
      <c r="C702" s="384"/>
      <c r="AG702" s="384"/>
    </row>
    <row r="703" spans="1:33" ht="15.75" customHeight="1" x14ac:dyDescent="0.75">
      <c r="A703" s="46"/>
      <c r="B703" s="383"/>
      <c r="C703" s="384"/>
      <c r="AG703" s="384"/>
    </row>
    <row r="704" spans="1:33" ht="15.75" customHeight="1" x14ac:dyDescent="0.75">
      <c r="A704" s="46"/>
      <c r="B704" s="383"/>
      <c r="C704" s="384"/>
      <c r="AG704" s="384"/>
    </row>
    <row r="705" spans="1:33" ht="15.75" customHeight="1" x14ac:dyDescent="0.75">
      <c r="A705" s="46"/>
      <c r="B705" s="383"/>
      <c r="C705" s="384"/>
      <c r="AG705" s="384"/>
    </row>
    <row r="706" spans="1:33" ht="15.75" customHeight="1" x14ac:dyDescent="0.75">
      <c r="A706" s="46"/>
      <c r="B706" s="383"/>
      <c r="C706" s="384"/>
      <c r="AG706" s="384"/>
    </row>
    <row r="707" spans="1:33" ht="15.75" customHeight="1" x14ac:dyDescent="0.75">
      <c r="A707" s="46"/>
      <c r="B707" s="383"/>
      <c r="C707" s="384"/>
      <c r="AG707" s="384"/>
    </row>
    <row r="708" spans="1:33" ht="15.75" customHeight="1" x14ac:dyDescent="0.75">
      <c r="A708" s="46"/>
      <c r="B708" s="383"/>
      <c r="C708" s="384"/>
      <c r="AG708" s="384"/>
    </row>
    <row r="709" spans="1:33" ht="15.75" customHeight="1" x14ac:dyDescent="0.75">
      <c r="A709" s="46"/>
      <c r="B709" s="383"/>
      <c r="C709" s="384"/>
      <c r="AG709" s="384"/>
    </row>
    <row r="710" spans="1:33" ht="15.75" customHeight="1" x14ac:dyDescent="0.75">
      <c r="A710" s="46"/>
      <c r="B710" s="383"/>
      <c r="C710" s="384"/>
      <c r="AG710" s="384"/>
    </row>
    <row r="711" spans="1:33" ht="15.75" customHeight="1" x14ac:dyDescent="0.75">
      <c r="A711" s="46"/>
      <c r="B711" s="383"/>
      <c r="C711" s="384"/>
      <c r="AG711" s="384"/>
    </row>
    <row r="712" spans="1:33" ht="15.75" customHeight="1" x14ac:dyDescent="0.75">
      <c r="A712" s="46"/>
      <c r="B712" s="383"/>
      <c r="C712" s="384"/>
      <c r="AG712" s="384"/>
    </row>
    <row r="713" spans="1:33" ht="15.75" customHeight="1" x14ac:dyDescent="0.75">
      <c r="A713" s="46"/>
      <c r="B713" s="383"/>
      <c r="C713" s="384"/>
      <c r="AG713" s="384"/>
    </row>
    <row r="714" spans="1:33" ht="15.75" customHeight="1" x14ac:dyDescent="0.75">
      <c r="A714" s="46"/>
      <c r="B714" s="383"/>
      <c r="C714" s="384"/>
      <c r="AG714" s="384"/>
    </row>
    <row r="715" spans="1:33" ht="15.75" customHeight="1" x14ac:dyDescent="0.75">
      <c r="A715" s="46"/>
      <c r="B715" s="383"/>
      <c r="C715" s="384"/>
      <c r="AG715" s="384"/>
    </row>
    <row r="716" spans="1:33" ht="15.75" customHeight="1" x14ac:dyDescent="0.75">
      <c r="A716" s="46"/>
      <c r="B716" s="383"/>
      <c r="C716" s="384"/>
      <c r="AG716" s="384"/>
    </row>
    <row r="717" spans="1:33" ht="15.75" customHeight="1" x14ac:dyDescent="0.75">
      <c r="A717" s="46"/>
      <c r="B717" s="383"/>
      <c r="C717" s="384"/>
      <c r="AG717" s="384"/>
    </row>
    <row r="718" spans="1:33" ht="15.75" customHeight="1" x14ac:dyDescent="0.75">
      <c r="A718" s="46"/>
      <c r="B718" s="383"/>
      <c r="C718" s="384"/>
      <c r="AG718" s="384"/>
    </row>
    <row r="719" spans="1:33" ht="15.75" customHeight="1" x14ac:dyDescent="0.75">
      <c r="A719" s="46"/>
      <c r="B719" s="383"/>
      <c r="C719" s="384"/>
      <c r="AG719" s="384"/>
    </row>
    <row r="720" spans="1:33" ht="15.75" customHeight="1" x14ac:dyDescent="0.75">
      <c r="A720" s="46"/>
      <c r="B720" s="383"/>
      <c r="C720" s="384"/>
      <c r="AG720" s="384"/>
    </row>
    <row r="721" spans="1:33" ht="15.75" customHeight="1" x14ac:dyDescent="0.75">
      <c r="A721" s="46"/>
      <c r="B721" s="383"/>
      <c r="C721" s="384"/>
      <c r="AG721" s="384"/>
    </row>
    <row r="722" spans="1:33" ht="15.75" customHeight="1" x14ac:dyDescent="0.75">
      <c r="A722" s="46"/>
      <c r="B722" s="383"/>
      <c r="C722" s="384"/>
      <c r="AG722" s="384"/>
    </row>
    <row r="723" spans="1:33" ht="15.75" customHeight="1" x14ac:dyDescent="0.75">
      <c r="A723" s="46"/>
      <c r="B723" s="383"/>
      <c r="C723" s="384"/>
      <c r="AG723" s="384"/>
    </row>
    <row r="724" spans="1:33" ht="15.75" customHeight="1" x14ac:dyDescent="0.75">
      <c r="A724" s="46"/>
      <c r="B724" s="383"/>
      <c r="C724" s="384"/>
      <c r="AG724" s="384"/>
    </row>
    <row r="725" spans="1:33" ht="15.75" customHeight="1" x14ac:dyDescent="0.75">
      <c r="A725" s="46"/>
      <c r="B725" s="383"/>
      <c r="C725" s="384"/>
      <c r="AG725" s="384"/>
    </row>
    <row r="726" spans="1:33" ht="15.75" customHeight="1" x14ac:dyDescent="0.75">
      <c r="A726" s="46"/>
      <c r="B726" s="383"/>
      <c r="C726" s="384"/>
      <c r="AG726" s="384"/>
    </row>
    <row r="727" spans="1:33" ht="15.75" customHeight="1" x14ac:dyDescent="0.75">
      <c r="A727" s="46"/>
      <c r="B727" s="383"/>
      <c r="C727" s="384"/>
      <c r="AG727" s="384"/>
    </row>
    <row r="728" spans="1:33" ht="15.75" customHeight="1" x14ac:dyDescent="0.75">
      <c r="A728" s="46"/>
      <c r="B728" s="383"/>
      <c r="C728" s="384"/>
      <c r="AG728" s="384"/>
    </row>
    <row r="729" spans="1:33" ht="15.75" customHeight="1" x14ac:dyDescent="0.75">
      <c r="A729" s="46"/>
      <c r="B729" s="383"/>
      <c r="C729" s="384"/>
      <c r="AG729" s="384"/>
    </row>
    <row r="730" spans="1:33" ht="15.75" customHeight="1" x14ac:dyDescent="0.75">
      <c r="A730" s="46"/>
      <c r="B730" s="383"/>
      <c r="C730" s="384"/>
      <c r="AG730" s="384"/>
    </row>
    <row r="731" spans="1:33" ht="15.75" customHeight="1" x14ac:dyDescent="0.75">
      <c r="A731" s="46"/>
      <c r="B731" s="383"/>
      <c r="C731" s="384"/>
      <c r="AG731" s="384"/>
    </row>
    <row r="732" spans="1:33" ht="15.75" customHeight="1" x14ac:dyDescent="0.75">
      <c r="A732" s="46"/>
      <c r="B732" s="383"/>
      <c r="C732" s="384"/>
      <c r="AG732" s="384"/>
    </row>
    <row r="733" spans="1:33" ht="15.75" customHeight="1" x14ac:dyDescent="0.75">
      <c r="A733" s="46"/>
      <c r="B733" s="383"/>
      <c r="C733" s="384"/>
      <c r="AG733" s="384"/>
    </row>
    <row r="734" spans="1:33" ht="15.75" customHeight="1" x14ac:dyDescent="0.75">
      <c r="A734" s="46"/>
      <c r="B734" s="383"/>
      <c r="C734" s="384"/>
      <c r="AG734" s="384"/>
    </row>
    <row r="735" spans="1:33" ht="15.75" customHeight="1" x14ac:dyDescent="0.75">
      <c r="A735" s="46"/>
      <c r="B735" s="383"/>
      <c r="C735" s="384"/>
      <c r="AG735" s="384"/>
    </row>
    <row r="736" spans="1:33" ht="15.75" customHeight="1" x14ac:dyDescent="0.75">
      <c r="A736" s="46"/>
      <c r="B736" s="383"/>
      <c r="C736" s="384"/>
      <c r="AG736" s="384"/>
    </row>
    <row r="737" spans="1:33" ht="15.75" customHeight="1" x14ac:dyDescent="0.75">
      <c r="A737" s="46"/>
      <c r="B737" s="383"/>
      <c r="C737" s="384"/>
      <c r="AG737" s="384"/>
    </row>
    <row r="738" spans="1:33" ht="15.75" customHeight="1" x14ac:dyDescent="0.75">
      <c r="A738" s="46"/>
      <c r="B738" s="383"/>
      <c r="C738" s="384"/>
      <c r="AG738" s="384"/>
    </row>
    <row r="739" spans="1:33" ht="15.75" customHeight="1" x14ac:dyDescent="0.75">
      <c r="A739" s="46"/>
      <c r="B739" s="383"/>
      <c r="C739" s="384"/>
      <c r="AG739" s="384"/>
    </row>
    <row r="740" spans="1:33" ht="15.75" customHeight="1" x14ac:dyDescent="0.75">
      <c r="A740" s="46"/>
      <c r="B740" s="383"/>
      <c r="C740" s="384"/>
      <c r="AG740" s="384"/>
    </row>
    <row r="741" spans="1:33" ht="15.75" customHeight="1" x14ac:dyDescent="0.75">
      <c r="A741" s="46"/>
      <c r="B741" s="383"/>
      <c r="C741" s="384"/>
      <c r="AG741" s="384"/>
    </row>
    <row r="742" spans="1:33" ht="15.75" customHeight="1" x14ac:dyDescent="0.75">
      <c r="A742" s="46"/>
      <c r="B742" s="383"/>
      <c r="C742" s="384"/>
      <c r="AG742" s="384"/>
    </row>
    <row r="743" spans="1:33" ht="15.75" customHeight="1" x14ac:dyDescent="0.75">
      <c r="A743" s="46"/>
      <c r="B743" s="383"/>
      <c r="C743" s="384"/>
      <c r="AG743" s="384"/>
    </row>
    <row r="744" spans="1:33" ht="15.75" customHeight="1" x14ac:dyDescent="0.75">
      <c r="A744" s="46"/>
      <c r="B744" s="383"/>
      <c r="C744" s="384"/>
      <c r="AG744" s="384"/>
    </row>
    <row r="745" spans="1:33" ht="15.75" customHeight="1" x14ac:dyDescent="0.75">
      <c r="A745" s="46"/>
      <c r="B745" s="383"/>
      <c r="C745" s="384"/>
      <c r="AG745" s="384"/>
    </row>
    <row r="746" spans="1:33" ht="15.75" customHeight="1" x14ac:dyDescent="0.75">
      <c r="A746" s="46"/>
      <c r="B746" s="383"/>
      <c r="C746" s="384"/>
      <c r="AG746" s="384"/>
    </row>
    <row r="747" spans="1:33" ht="15.75" customHeight="1" x14ac:dyDescent="0.75">
      <c r="A747" s="46"/>
      <c r="B747" s="383"/>
      <c r="C747" s="384"/>
      <c r="AG747" s="384"/>
    </row>
    <row r="748" spans="1:33" ht="15.75" customHeight="1" x14ac:dyDescent="0.75">
      <c r="A748" s="46"/>
      <c r="B748" s="383"/>
      <c r="C748" s="384"/>
      <c r="AG748" s="384"/>
    </row>
    <row r="749" spans="1:33" ht="15.75" customHeight="1" x14ac:dyDescent="0.75">
      <c r="A749" s="46"/>
      <c r="B749" s="383"/>
      <c r="C749" s="384"/>
      <c r="AG749" s="384"/>
    </row>
    <row r="750" spans="1:33" ht="15.75" customHeight="1" x14ac:dyDescent="0.75">
      <c r="A750" s="46"/>
      <c r="B750" s="383"/>
      <c r="C750" s="384"/>
      <c r="AG750" s="384"/>
    </row>
    <row r="751" spans="1:33" ht="15.75" customHeight="1" x14ac:dyDescent="0.75">
      <c r="A751" s="46"/>
      <c r="B751" s="383"/>
      <c r="C751" s="384"/>
      <c r="AG751" s="384"/>
    </row>
    <row r="752" spans="1:33" ht="15.75" customHeight="1" x14ac:dyDescent="0.75">
      <c r="A752" s="46"/>
      <c r="B752" s="383"/>
      <c r="C752" s="384"/>
      <c r="AG752" s="384"/>
    </row>
    <row r="753" spans="1:33" ht="15.75" customHeight="1" x14ac:dyDescent="0.75">
      <c r="A753" s="46"/>
      <c r="B753" s="383"/>
      <c r="C753" s="384"/>
      <c r="AG753" s="384"/>
    </row>
    <row r="754" spans="1:33" ht="15.75" customHeight="1" x14ac:dyDescent="0.75">
      <c r="A754" s="46"/>
      <c r="B754" s="383"/>
      <c r="C754" s="384"/>
      <c r="AG754" s="384"/>
    </row>
    <row r="755" spans="1:33" ht="15.75" customHeight="1" x14ac:dyDescent="0.75">
      <c r="A755" s="46"/>
      <c r="B755" s="383"/>
      <c r="C755" s="384"/>
      <c r="AG755" s="384"/>
    </row>
    <row r="756" spans="1:33" ht="15.75" customHeight="1" x14ac:dyDescent="0.75">
      <c r="A756" s="46"/>
      <c r="B756" s="383"/>
      <c r="C756" s="384"/>
      <c r="AG756" s="384"/>
    </row>
    <row r="757" spans="1:33" ht="15.75" customHeight="1" x14ac:dyDescent="0.75">
      <c r="A757" s="46"/>
      <c r="B757" s="383"/>
      <c r="C757" s="384"/>
      <c r="AG757" s="384"/>
    </row>
    <row r="758" spans="1:33" ht="15.75" customHeight="1" x14ac:dyDescent="0.75">
      <c r="A758" s="46"/>
      <c r="B758" s="383"/>
      <c r="C758" s="384"/>
      <c r="AG758" s="384"/>
    </row>
    <row r="759" spans="1:33" ht="15.75" customHeight="1" x14ac:dyDescent="0.75">
      <c r="A759" s="46"/>
      <c r="B759" s="383"/>
      <c r="C759" s="384"/>
      <c r="AG759" s="384"/>
    </row>
    <row r="760" spans="1:33" ht="15.75" customHeight="1" x14ac:dyDescent="0.75">
      <c r="A760" s="46"/>
      <c r="B760" s="383"/>
      <c r="C760" s="384"/>
      <c r="AG760" s="384"/>
    </row>
    <row r="761" spans="1:33" ht="15.75" customHeight="1" x14ac:dyDescent="0.75">
      <c r="A761" s="46"/>
      <c r="B761" s="383"/>
      <c r="C761" s="384"/>
      <c r="AG761" s="384"/>
    </row>
    <row r="762" spans="1:33" ht="15.75" customHeight="1" x14ac:dyDescent="0.75">
      <c r="A762" s="46"/>
      <c r="B762" s="383"/>
      <c r="C762" s="384"/>
      <c r="AG762" s="384"/>
    </row>
    <row r="763" spans="1:33" ht="15.75" customHeight="1" x14ac:dyDescent="0.75">
      <c r="A763" s="46"/>
      <c r="B763" s="383"/>
      <c r="C763" s="384"/>
      <c r="AG763" s="384"/>
    </row>
    <row r="764" spans="1:33" ht="15.75" customHeight="1" x14ac:dyDescent="0.75">
      <c r="A764" s="46"/>
      <c r="B764" s="383"/>
      <c r="C764" s="384"/>
      <c r="AG764" s="384"/>
    </row>
    <row r="765" spans="1:33" ht="15.75" customHeight="1" x14ac:dyDescent="0.75">
      <c r="A765" s="46"/>
      <c r="B765" s="383"/>
      <c r="C765" s="384"/>
      <c r="AG765" s="384"/>
    </row>
    <row r="766" spans="1:33" ht="15.75" customHeight="1" x14ac:dyDescent="0.75">
      <c r="A766" s="46"/>
      <c r="B766" s="383"/>
      <c r="C766" s="384"/>
      <c r="AG766" s="384"/>
    </row>
    <row r="767" spans="1:33" ht="15.75" customHeight="1" x14ac:dyDescent="0.75">
      <c r="A767" s="46"/>
      <c r="B767" s="383"/>
      <c r="C767" s="384"/>
      <c r="AG767" s="384"/>
    </row>
    <row r="768" spans="1:33" ht="15.75" customHeight="1" x14ac:dyDescent="0.75">
      <c r="A768" s="46"/>
      <c r="B768" s="383"/>
      <c r="C768" s="384"/>
      <c r="AG768" s="384"/>
    </row>
    <row r="769" spans="1:33" ht="15.75" customHeight="1" x14ac:dyDescent="0.75">
      <c r="A769" s="46"/>
      <c r="B769" s="383"/>
      <c r="C769" s="384"/>
      <c r="AG769" s="384"/>
    </row>
    <row r="770" spans="1:33" ht="15.75" customHeight="1" x14ac:dyDescent="0.75">
      <c r="A770" s="46"/>
      <c r="B770" s="383"/>
      <c r="C770" s="384"/>
      <c r="AG770" s="384"/>
    </row>
    <row r="771" spans="1:33" ht="15.75" customHeight="1" x14ac:dyDescent="0.75">
      <c r="A771" s="46"/>
      <c r="B771" s="383"/>
      <c r="C771" s="384"/>
      <c r="AG771" s="384"/>
    </row>
    <row r="772" spans="1:33" ht="15.75" customHeight="1" x14ac:dyDescent="0.75">
      <c r="A772" s="46"/>
      <c r="B772" s="383"/>
      <c r="C772" s="384"/>
      <c r="AG772" s="384"/>
    </row>
    <row r="773" spans="1:33" ht="15.75" customHeight="1" x14ac:dyDescent="0.75">
      <c r="A773" s="46"/>
      <c r="B773" s="383"/>
      <c r="C773" s="384"/>
      <c r="AG773" s="384"/>
    </row>
    <row r="774" spans="1:33" ht="15.75" customHeight="1" x14ac:dyDescent="0.75">
      <c r="A774" s="46"/>
      <c r="B774" s="383"/>
      <c r="C774" s="384"/>
      <c r="AG774" s="384"/>
    </row>
    <row r="775" spans="1:33" ht="15.75" customHeight="1" x14ac:dyDescent="0.75">
      <c r="A775" s="46"/>
      <c r="B775" s="383"/>
      <c r="C775" s="384"/>
      <c r="AG775" s="384"/>
    </row>
    <row r="776" spans="1:33" ht="15.75" customHeight="1" x14ac:dyDescent="0.75">
      <c r="A776" s="46"/>
      <c r="B776" s="383"/>
      <c r="C776" s="384"/>
      <c r="AG776" s="384"/>
    </row>
    <row r="777" spans="1:33" ht="15.75" customHeight="1" x14ac:dyDescent="0.75">
      <c r="A777" s="46"/>
      <c r="B777" s="383"/>
      <c r="C777" s="384"/>
      <c r="AG777" s="384"/>
    </row>
    <row r="778" spans="1:33" ht="15.75" customHeight="1" x14ac:dyDescent="0.75">
      <c r="A778" s="46"/>
      <c r="B778" s="383"/>
      <c r="C778" s="384"/>
      <c r="AG778" s="384"/>
    </row>
    <row r="779" spans="1:33" ht="15.75" customHeight="1" x14ac:dyDescent="0.75">
      <c r="A779" s="46"/>
      <c r="B779" s="383"/>
      <c r="C779" s="384"/>
      <c r="AG779" s="384"/>
    </row>
    <row r="780" spans="1:33" ht="15.75" customHeight="1" x14ac:dyDescent="0.75">
      <c r="A780" s="46"/>
      <c r="B780" s="383"/>
      <c r="C780" s="384"/>
      <c r="AG780" s="384"/>
    </row>
    <row r="781" spans="1:33" ht="15.75" customHeight="1" x14ac:dyDescent="0.75">
      <c r="A781" s="46"/>
      <c r="B781" s="383"/>
      <c r="C781" s="384"/>
      <c r="AG781" s="384"/>
    </row>
    <row r="782" spans="1:33" ht="15.75" customHeight="1" x14ac:dyDescent="0.75">
      <c r="A782" s="46"/>
      <c r="B782" s="383"/>
      <c r="C782" s="384"/>
      <c r="AG782" s="384"/>
    </row>
    <row r="783" spans="1:33" ht="15.75" customHeight="1" x14ac:dyDescent="0.75">
      <c r="A783" s="46"/>
      <c r="B783" s="383"/>
      <c r="C783" s="384"/>
      <c r="AG783" s="384"/>
    </row>
    <row r="784" spans="1:33" ht="15.75" customHeight="1" x14ac:dyDescent="0.75">
      <c r="A784" s="46"/>
      <c r="B784" s="383"/>
      <c r="C784" s="384"/>
      <c r="AG784" s="384"/>
    </row>
    <row r="785" spans="1:33" ht="15.75" customHeight="1" x14ac:dyDescent="0.75">
      <c r="A785" s="46"/>
      <c r="B785" s="383"/>
      <c r="C785" s="384"/>
      <c r="AG785" s="384"/>
    </row>
    <row r="786" spans="1:33" ht="15.75" customHeight="1" x14ac:dyDescent="0.75">
      <c r="A786" s="46"/>
      <c r="B786" s="383"/>
      <c r="C786" s="384"/>
      <c r="AG786" s="384"/>
    </row>
    <row r="787" spans="1:33" ht="15.75" customHeight="1" x14ac:dyDescent="0.75">
      <c r="A787" s="46"/>
      <c r="B787" s="383"/>
      <c r="C787" s="384"/>
      <c r="AG787" s="384"/>
    </row>
    <row r="788" spans="1:33" ht="15.75" customHeight="1" x14ac:dyDescent="0.75">
      <c r="A788" s="46"/>
      <c r="B788" s="383"/>
      <c r="C788" s="384"/>
      <c r="AG788" s="384"/>
    </row>
    <row r="789" spans="1:33" ht="15.75" customHeight="1" x14ac:dyDescent="0.75">
      <c r="A789" s="46"/>
      <c r="B789" s="383"/>
      <c r="C789" s="384"/>
      <c r="AG789" s="384"/>
    </row>
    <row r="790" spans="1:33" ht="15.75" customHeight="1" x14ac:dyDescent="0.75">
      <c r="A790" s="46"/>
      <c r="B790" s="383"/>
      <c r="C790" s="384"/>
      <c r="AG790" s="384"/>
    </row>
    <row r="791" spans="1:33" ht="15.75" customHeight="1" x14ac:dyDescent="0.75">
      <c r="A791" s="46"/>
      <c r="B791" s="383"/>
      <c r="C791" s="384"/>
      <c r="AG791" s="384"/>
    </row>
    <row r="792" spans="1:33" ht="15.75" customHeight="1" x14ac:dyDescent="0.75">
      <c r="A792" s="46"/>
      <c r="B792" s="383"/>
      <c r="C792" s="384"/>
      <c r="AG792" s="384"/>
    </row>
    <row r="793" spans="1:33" ht="15.75" customHeight="1" x14ac:dyDescent="0.75">
      <c r="A793" s="46"/>
      <c r="B793" s="383"/>
      <c r="C793" s="384"/>
      <c r="AG793" s="384"/>
    </row>
    <row r="794" spans="1:33" ht="15.75" customHeight="1" x14ac:dyDescent="0.75">
      <c r="A794" s="46"/>
      <c r="B794" s="383"/>
      <c r="C794" s="384"/>
      <c r="AG794" s="384"/>
    </row>
    <row r="795" spans="1:33" ht="15.75" customHeight="1" x14ac:dyDescent="0.75">
      <c r="A795" s="46"/>
      <c r="B795" s="383"/>
      <c r="C795" s="384"/>
      <c r="AG795" s="384"/>
    </row>
    <row r="796" spans="1:33" ht="15.75" customHeight="1" x14ac:dyDescent="0.75">
      <c r="A796" s="46"/>
      <c r="B796" s="383"/>
      <c r="C796" s="384"/>
      <c r="AG796" s="384"/>
    </row>
    <row r="797" spans="1:33" ht="15.75" customHeight="1" x14ac:dyDescent="0.75">
      <c r="A797" s="46"/>
      <c r="B797" s="383"/>
      <c r="C797" s="384"/>
      <c r="AG797" s="384"/>
    </row>
    <row r="798" spans="1:33" ht="15.75" customHeight="1" x14ac:dyDescent="0.75">
      <c r="A798" s="46"/>
      <c r="B798" s="383"/>
      <c r="C798" s="384"/>
      <c r="AG798" s="384"/>
    </row>
    <row r="799" spans="1:33" ht="15.75" customHeight="1" x14ac:dyDescent="0.75">
      <c r="A799" s="46"/>
      <c r="B799" s="383"/>
      <c r="C799" s="384"/>
      <c r="AG799" s="384"/>
    </row>
    <row r="800" spans="1:33" ht="15.75" customHeight="1" x14ac:dyDescent="0.75">
      <c r="A800" s="46"/>
      <c r="B800" s="383"/>
      <c r="C800" s="384"/>
      <c r="AG800" s="384"/>
    </row>
    <row r="801" spans="1:33" ht="15.75" customHeight="1" x14ac:dyDescent="0.75">
      <c r="A801" s="46"/>
      <c r="B801" s="383"/>
      <c r="C801" s="384"/>
      <c r="AG801" s="384"/>
    </row>
    <row r="802" spans="1:33" ht="15.75" customHeight="1" x14ac:dyDescent="0.75">
      <c r="A802" s="46"/>
      <c r="B802" s="383"/>
      <c r="C802" s="384"/>
      <c r="AG802" s="384"/>
    </row>
    <row r="803" spans="1:33" ht="15.75" customHeight="1" x14ac:dyDescent="0.75">
      <c r="A803" s="46"/>
      <c r="B803" s="383"/>
      <c r="C803" s="384"/>
      <c r="AG803" s="384"/>
    </row>
    <row r="804" spans="1:33" ht="15.75" customHeight="1" x14ac:dyDescent="0.75">
      <c r="A804" s="46"/>
      <c r="B804" s="383"/>
      <c r="C804" s="384"/>
      <c r="AG804" s="384"/>
    </row>
    <row r="805" spans="1:33" ht="15.75" customHeight="1" x14ac:dyDescent="0.75">
      <c r="A805" s="46"/>
      <c r="B805" s="383"/>
      <c r="C805" s="384"/>
      <c r="AG805" s="384"/>
    </row>
    <row r="806" spans="1:33" ht="15.75" customHeight="1" x14ac:dyDescent="0.75">
      <c r="A806" s="46"/>
      <c r="B806" s="383"/>
      <c r="C806" s="384"/>
      <c r="AG806" s="384"/>
    </row>
    <row r="807" spans="1:33" ht="15.75" customHeight="1" x14ac:dyDescent="0.75">
      <c r="A807" s="46"/>
      <c r="B807" s="383"/>
      <c r="C807" s="384"/>
      <c r="AG807" s="384"/>
    </row>
    <row r="808" spans="1:33" ht="15.75" customHeight="1" x14ac:dyDescent="0.75">
      <c r="A808" s="46"/>
      <c r="B808" s="383"/>
      <c r="C808" s="384"/>
      <c r="AG808" s="384"/>
    </row>
    <row r="809" spans="1:33" ht="15.75" customHeight="1" x14ac:dyDescent="0.75">
      <c r="A809" s="46"/>
      <c r="B809" s="383"/>
      <c r="C809" s="384"/>
      <c r="AG809" s="384"/>
    </row>
    <row r="810" spans="1:33" ht="15.75" customHeight="1" x14ac:dyDescent="0.75">
      <c r="A810" s="46"/>
      <c r="B810" s="383"/>
      <c r="C810" s="384"/>
      <c r="AG810" s="384"/>
    </row>
    <row r="811" spans="1:33" ht="15.75" customHeight="1" x14ac:dyDescent="0.75">
      <c r="A811" s="46"/>
      <c r="B811" s="383"/>
      <c r="C811" s="384"/>
      <c r="AG811" s="384"/>
    </row>
    <row r="812" spans="1:33" ht="15.75" customHeight="1" x14ac:dyDescent="0.75">
      <c r="A812" s="46"/>
      <c r="B812" s="383"/>
      <c r="C812" s="384"/>
      <c r="AG812" s="384"/>
    </row>
    <row r="813" spans="1:33" ht="15.75" customHeight="1" x14ac:dyDescent="0.75">
      <c r="A813" s="46"/>
      <c r="B813" s="383"/>
      <c r="C813" s="384"/>
      <c r="AG813" s="384"/>
    </row>
    <row r="814" spans="1:33" ht="15.75" customHeight="1" x14ac:dyDescent="0.75">
      <c r="A814" s="46"/>
      <c r="B814" s="383"/>
      <c r="C814" s="384"/>
      <c r="AG814" s="384"/>
    </row>
    <row r="815" spans="1:33" ht="15.75" customHeight="1" x14ac:dyDescent="0.75">
      <c r="A815" s="46"/>
      <c r="B815" s="383"/>
      <c r="C815" s="384"/>
      <c r="AG815" s="384"/>
    </row>
    <row r="816" spans="1:33" ht="15.75" customHeight="1" x14ac:dyDescent="0.75">
      <c r="A816" s="46"/>
      <c r="B816" s="383"/>
      <c r="C816" s="384"/>
      <c r="AG816" s="384"/>
    </row>
    <row r="817" spans="1:33" ht="15.75" customHeight="1" x14ac:dyDescent="0.75">
      <c r="A817" s="46"/>
      <c r="B817" s="383"/>
      <c r="C817" s="384"/>
      <c r="AG817" s="384"/>
    </row>
    <row r="818" spans="1:33" ht="15.75" customHeight="1" x14ac:dyDescent="0.75">
      <c r="A818" s="46"/>
      <c r="B818" s="383"/>
      <c r="C818" s="384"/>
      <c r="AG818" s="384"/>
    </row>
    <row r="819" spans="1:33" ht="15.75" customHeight="1" x14ac:dyDescent="0.75">
      <c r="A819" s="46"/>
      <c r="B819" s="383"/>
      <c r="C819" s="384"/>
      <c r="AG819" s="384"/>
    </row>
    <row r="820" spans="1:33" ht="15.75" customHeight="1" x14ac:dyDescent="0.75">
      <c r="A820" s="46"/>
      <c r="B820" s="383"/>
      <c r="C820" s="384"/>
      <c r="AG820" s="384"/>
    </row>
    <row r="821" spans="1:33" ht="15.75" customHeight="1" x14ac:dyDescent="0.75">
      <c r="A821" s="46"/>
      <c r="B821" s="383"/>
      <c r="C821" s="384"/>
      <c r="AG821" s="384"/>
    </row>
    <row r="822" spans="1:33" ht="15.75" customHeight="1" x14ac:dyDescent="0.75">
      <c r="A822" s="46"/>
      <c r="B822" s="383"/>
      <c r="C822" s="384"/>
      <c r="AG822" s="384"/>
    </row>
    <row r="823" spans="1:33" ht="15.75" customHeight="1" x14ac:dyDescent="0.75">
      <c r="A823" s="46"/>
      <c r="B823" s="383"/>
      <c r="C823" s="384"/>
      <c r="AG823" s="384"/>
    </row>
    <row r="824" spans="1:33" ht="15.75" customHeight="1" x14ac:dyDescent="0.75">
      <c r="A824" s="46"/>
      <c r="B824" s="383"/>
      <c r="C824" s="384"/>
      <c r="AG824" s="384"/>
    </row>
    <row r="825" spans="1:33" ht="15.75" customHeight="1" x14ac:dyDescent="0.75">
      <c r="A825" s="46"/>
      <c r="B825" s="383"/>
      <c r="C825" s="384"/>
      <c r="AG825" s="384"/>
    </row>
    <row r="826" spans="1:33" ht="15.75" customHeight="1" x14ac:dyDescent="0.75">
      <c r="A826" s="46"/>
      <c r="B826" s="383"/>
      <c r="C826" s="384"/>
      <c r="AG826" s="384"/>
    </row>
    <row r="827" spans="1:33" ht="15.75" customHeight="1" x14ac:dyDescent="0.75">
      <c r="A827" s="46"/>
      <c r="B827" s="383"/>
      <c r="C827" s="384"/>
      <c r="AG827" s="384"/>
    </row>
    <row r="828" spans="1:33" ht="15.75" customHeight="1" x14ac:dyDescent="0.75">
      <c r="A828" s="46"/>
      <c r="B828" s="383"/>
      <c r="C828" s="384"/>
      <c r="AG828" s="384"/>
    </row>
    <row r="829" spans="1:33" ht="15.75" customHeight="1" x14ac:dyDescent="0.75">
      <c r="A829" s="46"/>
      <c r="B829" s="383"/>
      <c r="C829" s="384"/>
      <c r="AG829" s="384"/>
    </row>
    <row r="830" spans="1:33" ht="15.75" customHeight="1" x14ac:dyDescent="0.75">
      <c r="A830" s="46"/>
      <c r="B830" s="383"/>
      <c r="C830" s="384"/>
      <c r="AG830" s="384"/>
    </row>
    <row r="831" spans="1:33" ht="15.75" customHeight="1" x14ac:dyDescent="0.75">
      <c r="A831" s="46"/>
      <c r="B831" s="383"/>
      <c r="C831" s="384"/>
      <c r="AG831" s="384"/>
    </row>
    <row r="832" spans="1:33" ht="15.75" customHeight="1" x14ac:dyDescent="0.75">
      <c r="A832" s="46"/>
      <c r="B832" s="383"/>
      <c r="C832" s="384"/>
      <c r="AG832" s="384"/>
    </row>
    <row r="833" spans="1:33" ht="15.75" customHeight="1" x14ac:dyDescent="0.75">
      <c r="A833" s="46"/>
      <c r="B833" s="383"/>
      <c r="C833" s="384"/>
      <c r="AG833" s="384"/>
    </row>
    <row r="834" spans="1:33" ht="15.75" customHeight="1" x14ac:dyDescent="0.75">
      <c r="A834" s="46"/>
      <c r="B834" s="383"/>
      <c r="C834" s="384"/>
      <c r="AG834" s="384"/>
    </row>
    <row r="835" spans="1:33" ht="15.75" customHeight="1" x14ac:dyDescent="0.75">
      <c r="A835" s="46"/>
      <c r="B835" s="383"/>
      <c r="C835" s="384"/>
      <c r="AG835" s="384"/>
    </row>
    <row r="836" spans="1:33" ht="15.75" customHeight="1" x14ac:dyDescent="0.75">
      <c r="A836" s="46"/>
      <c r="B836" s="383"/>
      <c r="C836" s="384"/>
      <c r="AG836" s="384"/>
    </row>
    <row r="837" spans="1:33" ht="15.75" customHeight="1" x14ac:dyDescent="0.75">
      <c r="A837" s="46"/>
      <c r="B837" s="383"/>
      <c r="C837" s="384"/>
      <c r="AG837" s="384"/>
    </row>
    <row r="838" spans="1:33" ht="15.75" customHeight="1" x14ac:dyDescent="0.75">
      <c r="A838" s="46"/>
      <c r="B838" s="383"/>
      <c r="C838" s="384"/>
      <c r="AG838" s="384"/>
    </row>
    <row r="839" spans="1:33" ht="15.75" customHeight="1" x14ac:dyDescent="0.75">
      <c r="A839" s="46"/>
      <c r="B839" s="383"/>
      <c r="C839" s="384"/>
      <c r="AG839" s="384"/>
    </row>
    <row r="840" spans="1:33" ht="15.75" customHeight="1" x14ac:dyDescent="0.75">
      <c r="A840" s="46"/>
      <c r="B840" s="383"/>
      <c r="C840" s="384"/>
      <c r="AG840" s="384"/>
    </row>
    <row r="841" spans="1:33" ht="15.75" customHeight="1" x14ac:dyDescent="0.75">
      <c r="A841" s="46"/>
      <c r="B841" s="383"/>
      <c r="C841" s="384"/>
      <c r="AG841" s="384"/>
    </row>
    <row r="842" spans="1:33" ht="15.75" customHeight="1" x14ac:dyDescent="0.75">
      <c r="A842" s="46"/>
      <c r="B842" s="383"/>
      <c r="C842" s="384"/>
      <c r="AG842" s="384"/>
    </row>
    <row r="843" spans="1:33" ht="15.75" customHeight="1" x14ac:dyDescent="0.75">
      <c r="A843" s="46"/>
      <c r="B843" s="383"/>
      <c r="C843" s="384"/>
      <c r="AG843" s="384"/>
    </row>
    <row r="844" spans="1:33" ht="15.75" customHeight="1" x14ac:dyDescent="0.75">
      <c r="A844" s="46"/>
      <c r="B844" s="383"/>
      <c r="C844" s="384"/>
      <c r="AG844" s="384"/>
    </row>
    <row r="845" spans="1:33" ht="15.75" customHeight="1" x14ac:dyDescent="0.75">
      <c r="A845" s="46"/>
      <c r="B845" s="383"/>
      <c r="C845" s="384"/>
      <c r="AG845" s="384"/>
    </row>
    <row r="846" spans="1:33" ht="15.75" customHeight="1" x14ac:dyDescent="0.75">
      <c r="A846" s="46"/>
      <c r="B846" s="383"/>
      <c r="C846" s="384"/>
      <c r="AG846" s="384"/>
    </row>
    <row r="847" spans="1:33" ht="15.75" customHeight="1" x14ac:dyDescent="0.75">
      <c r="A847" s="46"/>
      <c r="B847" s="383"/>
      <c r="C847" s="384"/>
      <c r="AG847" s="384"/>
    </row>
    <row r="848" spans="1:33" ht="15.75" customHeight="1" x14ac:dyDescent="0.75">
      <c r="A848" s="46"/>
      <c r="B848" s="383"/>
      <c r="C848" s="384"/>
      <c r="AG848" s="384"/>
    </row>
    <row r="849" spans="1:33" ht="15.75" customHeight="1" x14ac:dyDescent="0.75">
      <c r="A849" s="46"/>
      <c r="B849" s="383"/>
      <c r="C849" s="384"/>
      <c r="AG849" s="384"/>
    </row>
    <row r="850" spans="1:33" ht="15.75" customHeight="1" x14ac:dyDescent="0.75">
      <c r="A850" s="46"/>
      <c r="B850" s="383"/>
      <c r="C850" s="384"/>
      <c r="AG850" s="384"/>
    </row>
    <row r="851" spans="1:33" ht="15.75" customHeight="1" x14ac:dyDescent="0.75">
      <c r="A851" s="46"/>
      <c r="B851" s="383"/>
      <c r="C851" s="384"/>
      <c r="AG851" s="384"/>
    </row>
    <row r="852" spans="1:33" ht="15.75" customHeight="1" x14ac:dyDescent="0.75">
      <c r="A852" s="46"/>
      <c r="B852" s="383"/>
      <c r="C852" s="384"/>
      <c r="AG852" s="384"/>
    </row>
    <row r="853" spans="1:33" ht="15.75" customHeight="1" x14ac:dyDescent="0.75">
      <c r="A853" s="46"/>
      <c r="B853" s="383"/>
      <c r="C853" s="384"/>
      <c r="AG853" s="384"/>
    </row>
    <row r="854" spans="1:33" ht="15.75" customHeight="1" x14ac:dyDescent="0.75">
      <c r="A854" s="46"/>
      <c r="B854" s="383"/>
      <c r="C854" s="384"/>
      <c r="AG854" s="384"/>
    </row>
    <row r="855" spans="1:33" ht="15.75" customHeight="1" x14ac:dyDescent="0.75">
      <c r="A855" s="46"/>
      <c r="B855" s="383"/>
      <c r="C855" s="384"/>
      <c r="AG855" s="384"/>
    </row>
    <row r="856" spans="1:33" ht="15.75" customHeight="1" x14ac:dyDescent="0.75">
      <c r="A856" s="46"/>
      <c r="B856" s="383"/>
      <c r="C856" s="384"/>
      <c r="AG856" s="384"/>
    </row>
    <row r="857" spans="1:33" ht="15.75" customHeight="1" x14ac:dyDescent="0.75">
      <c r="A857" s="46"/>
      <c r="B857" s="383"/>
      <c r="C857" s="384"/>
      <c r="AG857" s="384"/>
    </row>
    <row r="858" spans="1:33" ht="15.75" customHeight="1" x14ac:dyDescent="0.75">
      <c r="A858" s="46"/>
      <c r="B858" s="383"/>
      <c r="C858" s="384"/>
      <c r="AG858" s="384"/>
    </row>
    <row r="859" spans="1:33" ht="15.75" customHeight="1" x14ac:dyDescent="0.75">
      <c r="A859" s="46"/>
      <c r="B859" s="383"/>
      <c r="C859" s="384"/>
      <c r="AG859" s="384"/>
    </row>
    <row r="860" spans="1:33" ht="15.75" customHeight="1" x14ac:dyDescent="0.75">
      <c r="A860" s="46"/>
      <c r="B860" s="383"/>
      <c r="C860" s="384"/>
      <c r="AG860" s="384"/>
    </row>
    <row r="861" spans="1:33" ht="15.75" customHeight="1" x14ac:dyDescent="0.75">
      <c r="A861" s="46"/>
      <c r="B861" s="383"/>
      <c r="C861" s="384"/>
      <c r="AG861" s="384"/>
    </row>
    <row r="862" spans="1:33" ht="15.75" customHeight="1" x14ac:dyDescent="0.75">
      <c r="A862" s="46"/>
      <c r="B862" s="383"/>
      <c r="C862" s="384"/>
      <c r="AG862" s="384"/>
    </row>
    <row r="863" spans="1:33" ht="15.75" customHeight="1" x14ac:dyDescent="0.75">
      <c r="A863" s="46"/>
      <c r="B863" s="383"/>
      <c r="C863" s="384"/>
      <c r="AG863" s="384"/>
    </row>
    <row r="864" spans="1:33" ht="15.75" customHeight="1" x14ac:dyDescent="0.75">
      <c r="A864" s="46"/>
      <c r="B864" s="383"/>
      <c r="C864" s="384"/>
      <c r="AG864" s="384"/>
    </row>
    <row r="865" spans="1:33" ht="15.75" customHeight="1" x14ac:dyDescent="0.75">
      <c r="A865" s="46"/>
      <c r="B865" s="383"/>
      <c r="C865" s="384"/>
      <c r="AG865" s="384"/>
    </row>
    <row r="866" spans="1:33" ht="15.75" customHeight="1" x14ac:dyDescent="0.75">
      <c r="A866" s="46"/>
      <c r="B866" s="383"/>
      <c r="C866" s="384"/>
      <c r="AG866" s="384"/>
    </row>
    <row r="867" spans="1:33" ht="15.75" customHeight="1" x14ac:dyDescent="0.75">
      <c r="A867" s="46"/>
      <c r="B867" s="383"/>
      <c r="C867" s="384"/>
      <c r="AG867" s="384"/>
    </row>
    <row r="868" spans="1:33" ht="15.75" customHeight="1" x14ac:dyDescent="0.75">
      <c r="A868" s="46"/>
      <c r="B868" s="383"/>
      <c r="C868" s="384"/>
      <c r="AG868" s="384"/>
    </row>
    <row r="869" spans="1:33" ht="15.75" customHeight="1" x14ac:dyDescent="0.75">
      <c r="A869" s="46"/>
      <c r="B869" s="383"/>
      <c r="C869" s="384"/>
      <c r="AG869" s="384"/>
    </row>
    <row r="870" spans="1:33" ht="15.75" customHeight="1" x14ac:dyDescent="0.75">
      <c r="A870" s="46"/>
      <c r="B870" s="383"/>
      <c r="C870" s="384"/>
      <c r="AG870" s="384"/>
    </row>
    <row r="871" spans="1:33" ht="15.75" customHeight="1" x14ac:dyDescent="0.75">
      <c r="A871" s="46"/>
      <c r="B871" s="383"/>
      <c r="C871" s="384"/>
      <c r="AG871" s="384"/>
    </row>
    <row r="872" spans="1:33" ht="15.75" customHeight="1" x14ac:dyDescent="0.75">
      <c r="A872" s="46"/>
      <c r="B872" s="383"/>
      <c r="C872" s="384"/>
      <c r="AG872" s="384"/>
    </row>
    <row r="873" spans="1:33" ht="15.75" customHeight="1" x14ac:dyDescent="0.75">
      <c r="A873" s="46"/>
      <c r="B873" s="383"/>
      <c r="C873" s="384"/>
      <c r="AG873" s="384"/>
    </row>
    <row r="874" spans="1:33" ht="15.75" customHeight="1" x14ac:dyDescent="0.75">
      <c r="A874" s="46"/>
      <c r="B874" s="383"/>
      <c r="C874" s="384"/>
      <c r="AG874" s="384"/>
    </row>
    <row r="875" spans="1:33" ht="15.75" customHeight="1" x14ac:dyDescent="0.75">
      <c r="A875" s="46"/>
      <c r="B875" s="383"/>
      <c r="C875" s="384"/>
      <c r="AG875" s="384"/>
    </row>
    <row r="876" spans="1:33" ht="15.75" customHeight="1" x14ac:dyDescent="0.75">
      <c r="A876" s="46"/>
      <c r="B876" s="383"/>
      <c r="C876" s="384"/>
      <c r="AG876" s="384"/>
    </row>
    <row r="877" spans="1:33" ht="15.75" customHeight="1" x14ac:dyDescent="0.75">
      <c r="A877" s="46"/>
      <c r="B877" s="383"/>
      <c r="C877" s="384"/>
      <c r="AG877" s="384"/>
    </row>
    <row r="878" spans="1:33" ht="15.75" customHeight="1" x14ac:dyDescent="0.75">
      <c r="A878" s="46"/>
      <c r="B878" s="383"/>
      <c r="C878" s="384"/>
      <c r="AG878" s="384"/>
    </row>
    <row r="879" spans="1:33" ht="15.75" customHeight="1" x14ac:dyDescent="0.75">
      <c r="A879" s="46"/>
      <c r="B879" s="383"/>
      <c r="C879" s="384"/>
      <c r="AG879" s="384"/>
    </row>
    <row r="880" spans="1:33" ht="15.75" customHeight="1" x14ac:dyDescent="0.75">
      <c r="A880" s="46"/>
      <c r="B880" s="383"/>
      <c r="C880" s="384"/>
      <c r="AG880" s="384"/>
    </row>
    <row r="881" spans="1:33" ht="15.75" customHeight="1" x14ac:dyDescent="0.75">
      <c r="A881" s="46"/>
      <c r="B881" s="383"/>
      <c r="C881" s="384"/>
      <c r="AG881" s="384"/>
    </row>
    <row r="882" spans="1:33" ht="15.75" customHeight="1" x14ac:dyDescent="0.75">
      <c r="A882" s="46"/>
      <c r="B882" s="383"/>
      <c r="C882" s="384"/>
      <c r="AG882" s="384"/>
    </row>
    <row r="883" spans="1:33" ht="15.75" customHeight="1" x14ac:dyDescent="0.75">
      <c r="A883" s="46"/>
      <c r="B883" s="383"/>
      <c r="C883" s="384"/>
      <c r="AG883" s="384"/>
    </row>
    <row r="884" spans="1:33" ht="15.75" customHeight="1" x14ac:dyDescent="0.75">
      <c r="A884" s="46"/>
      <c r="B884" s="383"/>
      <c r="C884" s="384"/>
      <c r="AG884" s="384"/>
    </row>
    <row r="885" spans="1:33" ht="15.75" customHeight="1" x14ac:dyDescent="0.75">
      <c r="A885" s="46"/>
      <c r="B885" s="383"/>
      <c r="C885" s="384"/>
      <c r="AG885" s="384"/>
    </row>
    <row r="886" spans="1:33" ht="15.75" customHeight="1" x14ac:dyDescent="0.75">
      <c r="A886" s="46"/>
      <c r="B886" s="383"/>
      <c r="C886" s="384"/>
      <c r="AG886" s="384"/>
    </row>
    <row r="887" spans="1:33" ht="15.75" customHeight="1" x14ac:dyDescent="0.75">
      <c r="A887" s="46"/>
      <c r="B887" s="383"/>
      <c r="C887" s="384"/>
      <c r="AG887" s="384"/>
    </row>
    <row r="888" spans="1:33" ht="15.75" customHeight="1" x14ac:dyDescent="0.75">
      <c r="A888" s="46"/>
      <c r="B888" s="383"/>
      <c r="C888" s="384"/>
      <c r="AG888" s="384"/>
    </row>
    <row r="889" spans="1:33" ht="15.75" customHeight="1" x14ac:dyDescent="0.75">
      <c r="A889" s="46"/>
      <c r="B889" s="383"/>
      <c r="C889" s="384"/>
      <c r="AG889" s="384"/>
    </row>
    <row r="890" spans="1:33" ht="15.75" customHeight="1" x14ac:dyDescent="0.75">
      <c r="A890" s="46"/>
      <c r="B890" s="383"/>
      <c r="C890" s="384"/>
      <c r="AG890" s="384"/>
    </row>
    <row r="891" spans="1:33" ht="15.75" customHeight="1" x14ac:dyDescent="0.75">
      <c r="A891" s="46"/>
      <c r="B891" s="383"/>
      <c r="C891" s="384"/>
      <c r="AG891" s="384"/>
    </row>
    <row r="892" spans="1:33" ht="15.75" customHeight="1" x14ac:dyDescent="0.75">
      <c r="A892" s="46"/>
      <c r="B892" s="383"/>
      <c r="C892" s="384"/>
      <c r="AG892" s="384"/>
    </row>
    <row r="893" spans="1:33" ht="15.75" customHeight="1" x14ac:dyDescent="0.75">
      <c r="A893" s="46"/>
      <c r="B893" s="383"/>
      <c r="C893" s="384"/>
      <c r="AG893" s="384"/>
    </row>
    <row r="894" spans="1:33" ht="15.75" customHeight="1" x14ac:dyDescent="0.75">
      <c r="A894" s="46"/>
      <c r="B894" s="383"/>
      <c r="C894" s="384"/>
      <c r="AG894" s="384"/>
    </row>
    <row r="895" spans="1:33" ht="15.75" customHeight="1" x14ac:dyDescent="0.75">
      <c r="A895" s="46"/>
      <c r="B895" s="383"/>
      <c r="C895" s="384"/>
      <c r="AG895" s="384"/>
    </row>
    <row r="896" spans="1:33" ht="15.75" customHeight="1" x14ac:dyDescent="0.75">
      <c r="A896" s="46"/>
      <c r="B896" s="383"/>
      <c r="C896" s="384"/>
      <c r="AG896" s="384"/>
    </row>
    <row r="897" spans="1:33" ht="15.75" customHeight="1" x14ac:dyDescent="0.75">
      <c r="A897" s="46"/>
      <c r="B897" s="383"/>
      <c r="C897" s="384"/>
      <c r="AG897" s="384"/>
    </row>
    <row r="898" spans="1:33" ht="15.75" customHeight="1" x14ac:dyDescent="0.75">
      <c r="A898" s="46"/>
      <c r="B898" s="383"/>
      <c r="C898" s="384"/>
      <c r="AG898" s="384"/>
    </row>
    <row r="899" spans="1:33" ht="15.75" customHeight="1" x14ac:dyDescent="0.75">
      <c r="A899" s="46"/>
      <c r="B899" s="383"/>
      <c r="C899" s="384"/>
      <c r="AG899" s="384"/>
    </row>
    <row r="900" spans="1:33" ht="15.75" customHeight="1" x14ac:dyDescent="0.75">
      <c r="A900" s="46"/>
      <c r="B900" s="383"/>
      <c r="C900" s="384"/>
      <c r="AG900" s="384"/>
    </row>
    <row r="901" spans="1:33" ht="15.75" customHeight="1" x14ac:dyDescent="0.75">
      <c r="A901" s="46"/>
      <c r="B901" s="383"/>
      <c r="C901" s="384"/>
      <c r="AG901" s="384"/>
    </row>
    <row r="902" spans="1:33" ht="15.75" customHeight="1" x14ac:dyDescent="0.75">
      <c r="A902" s="46"/>
      <c r="B902" s="383"/>
      <c r="C902" s="384"/>
      <c r="AG902" s="384"/>
    </row>
    <row r="903" spans="1:33" ht="15.75" customHeight="1" x14ac:dyDescent="0.75">
      <c r="A903" s="46"/>
      <c r="B903" s="383"/>
      <c r="C903" s="384"/>
      <c r="AG903" s="384"/>
    </row>
    <row r="904" spans="1:33" ht="15.75" customHeight="1" x14ac:dyDescent="0.75">
      <c r="A904" s="46"/>
      <c r="B904" s="383"/>
      <c r="C904" s="384"/>
      <c r="AG904" s="384"/>
    </row>
    <row r="905" spans="1:33" ht="15.75" customHeight="1" x14ac:dyDescent="0.75">
      <c r="A905" s="46"/>
      <c r="B905" s="383"/>
      <c r="C905" s="384"/>
      <c r="AG905" s="384"/>
    </row>
    <row r="906" spans="1:33" ht="15.75" customHeight="1" x14ac:dyDescent="0.75">
      <c r="A906" s="46"/>
      <c r="B906" s="383"/>
      <c r="C906" s="384"/>
      <c r="AG906" s="384"/>
    </row>
    <row r="907" spans="1:33" ht="15.75" customHeight="1" x14ac:dyDescent="0.75">
      <c r="A907" s="46"/>
      <c r="B907" s="383"/>
      <c r="C907" s="384"/>
      <c r="AG907" s="384"/>
    </row>
    <row r="908" spans="1:33" ht="15.75" customHeight="1" x14ac:dyDescent="0.75">
      <c r="A908" s="46"/>
      <c r="B908" s="383"/>
      <c r="C908" s="384"/>
      <c r="AG908" s="384"/>
    </row>
    <row r="909" spans="1:33" ht="15.75" customHeight="1" x14ac:dyDescent="0.75">
      <c r="A909" s="46"/>
      <c r="B909" s="383"/>
      <c r="C909" s="384"/>
      <c r="AG909" s="384"/>
    </row>
    <row r="910" spans="1:33" ht="15.75" customHeight="1" x14ac:dyDescent="0.75">
      <c r="A910" s="46"/>
      <c r="B910" s="383"/>
      <c r="C910" s="384"/>
      <c r="AG910" s="384"/>
    </row>
    <row r="911" spans="1:33" ht="15.75" customHeight="1" x14ac:dyDescent="0.75">
      <c r="A911" s="46"/>
      <c r="B911" s="383"/>
      <c r="C911" s="384"/>
      <c r="AG911" s="384"/>
    </row>
    <row r="912" spans="1:33" ht="15.75" customHeight="1" x14ac:dyDescent="0.75">
      <c r="A912" s="46"/>
      <c r="B912" s="383"/>
      <c r="C912" s="384"/>
      <c r="AG912" s="384"/>
    </row>
    <row r="913" spans="1:33" ht="15.75" customHeight="1" x14ac:dyDescent="0.75">
      <c r="A913" s="46"/>
      <c r="B913" s="383"/>
      <c r="C913" s="384"/>
      <c r="AG913" s="384"/>
    </row>
    <row r="914" spans="1:33" ht="15.75" customHeight="1" x14ac:dyDescent="0.75">
      <c r="A914" s="46"/>
      <c r="B914" s="383"/>
      <c r="C914" s="384"/>
      <c r="AG914" s="384"/>
    </row>
    <row r="915" spans="1:33" ht="15.75" customHeight="1" x14ac:dyDescent="0.75">
      <c r="A915" s="46"/>
      <c r="B915" s="383"/>
      <c r="C915" s="384"/>
      <c r="AG915" s="384"/>
    </row>
    <row r="916" spans="1:33" ht="15.75" customHeight="1" x14ac:dyDescent="0.75">
      <c r="A916" s="46"/>
      <c r="B916" s="383"/>
      <c r="C916" s="384"/>
      <c r="AG916" s="384"/>
    </row>
    <row r="917" spans="1:33" ht="15.75" customHeight="1" x14ac:dyDescent="0.75">
      <c r="A917" s="46"/>
      <c r="B917" s="383"/>
      <c r="C917" s="384"/>
      <c r="AG917" s="384"/>
    </row>
    <row r="918" spans="1:33" ht="15.75" customHeight="1" x14ac:dyDescent="0.75">
      <c r="A918" s="46"/>
      <c r="B918" s="383"/>
      <c r="C918" s="384"/>
      <c r="AG918" s="384"/>
    </row>
    <row r="919" spans="1:33" ht="15.75" customHeight="1" x14ac:dyDescent="0.75">
      <c r="A919" s="46"/>
      <c r="B919" s="383"/>
      <c r="C919" s="384"/>
      <c r="AG919" s="384"/>
    </row>
    <row r="920" spans="1:33" ht="15.75" customHeight="1" x14ac:dyDescent="0.75">
      <c r="A920" s="46"/>
      <c r="B920" s="383"/>
      <c r="C920" s="384"/>
      <c r="AG920" s="384"/>
    </row>
    <row r="921" spans="1:33" ht="15.75" customHeight="1" x14ac:dyDescent="0.75">
      <c r="A921" s="46"/>
      <c r="B921" s="383"/>
      <c r="C921" s="384"/>
      <c r="AG921" s="384"/>
    </row>
    <row r="922" spans="1:33" ht="15.75" customHeight="1" x14ac:dyDescent="0.75">
      <c r="A922" s="46"/>
      <c r="B922" s="383"/>
      <c r="C922" s="384"/>
      <c r="AG922" s="384"/>
    </row>
    <row r="923" spans="1:33" ht="15.75" customHeight="1" x14ac:dyDescent="0.75">
      <c r="A923" s="46"/>
      <c r="B923" s="383"/>
      <c r="C923" s="384"/>
      <c r="AG923" s="384"/>
    </row>
    <row r="924" spans="1:33" ht="15.75" customHeight="1" x14ac:dyDescent="0.75">
      <c r="A924" s="46"/>
      <c r="B924" s="383"/>
      <c r="C924" s="384"/>
      <c r="AG924" s="384"/>
    </row>
    <row r="925" spans="1:33" ht="15.75" customHeight="1" x14ac:dyDescent="0.75">
      <c r="A925" s="46"/>
      <c r="B925" s="383"/>
      <c r="C925" s="384"/>
      <c r="AG925" s="384"/>
    </row>
    <row r="926" spans="1:33" ht="15.75" customHeight="1" x14ac:dyDescent="0.75">
      <c r="A926" s="46"/>
      <c r="B926" s="383"/>
      <c r="C926" s="384"/>
      <c r="AG926" s="384"/>
    </row>
    <row r="927" spans="1:33" ht="15.75" customHeight="1" x14ac:dyDescent="0.75">
      <c r="A927" s="46"/>
      <c r="B927" s="383"/>
      <c r="C927" s="384"/>
      <c r="AG927" s="384"/>
    </row>
    <row r="928" spans="1:33" ht="15.75" customHeight="1" x14ac:dyDescent="0.75">
      <c r="A928" s="46"/>
      <c r="B928" s="383"/>
      <c r="C928" s="384"/>
      <c r="AG928" s="384"/>
    </row>
    <row r="929" spans="1:33" ht="15.75" customHeight="1" x14ac:dyDescent="0.75">
      <c r="A929" s="46"/>
      <c r="B929" s="383"/>
      <c r="C929" s="384"/>
      <c r="AG929" s="384"/>
    </row>
    <row r="930" spans="1:33" ht="15.75" customHeight="1" x14ac:dyDescent="0.75">
      <c r="A930" s="46"/>
      <c r="B930" s="383"/>
      <c r="C930" s="384"/>
      <c r="AG930" s="384"/>
    </row>
    <row r="931" spans="1:33" ht="15.75" customHeight="1" x14ac:dyDescent="0.75">
      <c r="A931" s="46"/>
      <c r="B931" s="383"/>
      <c r="C931" s="384"/>
      <c r="AG931" s="384"/>
    </row>
    <row r="932" spans="1:33" ht="15.75" customHeight="1" x14ac:dyDescent="0.75">
      <c r="A932" s="46"/>
      <c r="B932" s="383"/>
      <c r="C932" s="384"/>
      <c r="AG932" s="384"/>
    </row>
    <row r="933" spans="1:33" ht="15.75" customHeight="1" x14ac:dyDescent="0.75">
      <c r="A933" s="46"/>
      <c r="B933" s="383"/>
      <c r="C933" s="384"/>
      <c r="AG933" s="384"/>
    </row>
    <row r="934" spans="1:33" ht="15.75" customHeight="1" x14ac:dyDescent="0.75">
      <c r="A934" s="46"/>
      <c r="B934" s="383"/>
      <c r="C934" s="384"/>
      <c r="AG934" s="384"/>
    </row>
    <row r="935" spans="1:33" ht="15.75" customHeight="1" x14ac:dyDescent="0.75">
      <c r="A935" s="46"/>
      <c r="B935" s="383"/>
      <c r="C935" s="384"/>
      <c r="AG935" s="384"/>
    </row>
    <row r="936" spans="1:33" ht="15.75" customHeight="1" x14ac:dyDescent="0.75">
      <c r="A936" s="46"/>
      <c r="B936" s="383"/>
      <c r="C936" s="384"/>
      <c r="AG936" s="384"/>
    </row>
    <row r="937" spans="1:33" ht="15.75" customHeight="1" x14ac:dyDescent="0.75">
      <c r="A937" s="46"/>
      <c r="B937" s="383"/>
      <c r="C937" s="384"/>
      <c r="AG937" s="384"/>
    </row>
    <row r="938" spans="1:33" ht="15.75" customHeight="1" x14ac:dyDescent="0.75">
      <c r="A938" s="46"/>
      <c r="B938" s="383"/>
      <c r="C938" s="384"/>
      <c r="AG938" s="384"/>
    </row>
    <row r="939" spans="1:33" ht="15.75" customHeight="1" x14ac:dyDescent="0.75">
      <c r="A939" s="46"/>
      <c r="B939" s="383"/>
      <c r="C939" s="384"/>
      <c r="AG939" s="384"/>
    </row>
    <row r="940" spans="1:33" ht="15.75" customHeight="1" x14ac:dyDescent="0.75">
      <c r="A940" s="46"/>
      <c r="B940" s="383"/>
      <c r="C940" s="384"/>
      <c r="AG940" s="384"/>
    </row>
    <row r="941" spans="1:33" ht="15.75" customHeight="1" x14ac:dyDescent="0.75">
      <c r="A941" s="46"/>
      <c r="B941" s="383"/>
      <c r="C941" s="384"/>
      <c r="AG941" s="384"/>
    </row>
    <row r="942" spans="1:33" ht="15.75" customHeight="1" x14ac:dyDescent="0.75">
      <c r="A942" s="46"/>
      <c r="B942" s="383"/>
      <c r="C942" s="384"/>
      <c r="AG942" s="384"/>
    </row>
    <row r="943" spans="1:33" ht="15.75" customHeight="1" x14ac:dyDescent="0.75">
      <c r="A943" s="46"/>
      <c r="B943" s="383"/>
      <c r="C943" s="384"/>
      <c r="AG943" s="384"/>
    </row>
    <row r="944" spans="1:33" ht="15.75" customHeight="1" x14ac:dyDescent="0.75">
      <c r="A944" s="46"/>
      <c r="B944" s="383"/>
      <c r="C944" s="384"/>
      <c r="AG944" s="384"/>
    </row>
    <row r="945" spans="1:33" ht="15.75" customHeight="1" x14ac:dyDescent="0.75">
      <c r="A945" s="46"/>
      <c r="B945" s="383"/>
      <c r="C945" s="384"/>
      <c r="AG945" s="384"/>
    </row>
    <row r="946" spans="1:33" ht="15.75" customHeight="1" x14ac:dyDescent="0.75">
      <c r="A946" s="46"/>
      <c r="B946" s="383"/>
      <c r="C946" s="384"/>
      <c r="AG946" s="384"/>
    </row>
    <row r="947" spans="1:33" ht="15.75" customHeight="1" x14ac:dyDescent="0.75">
      <c r="A947" s="46"/>
      <c r="B947" s="383"/>
      <c r="C947" s="384"/>
      <c r="AG947" s="384"/>
    </row>
    <row r="948" spans="1:33" ht="15.75" customHeight="1" x14ac:dyDescent="0.75">
      <c r="A948" s="46"/>
      <c r="B948" s="383"/>
      <c r="C948" s="384"/>
      <c r="AG948" s="384"/>
    </row>
    <row r="949" spans="1:33" ht="15.75" customHeight="1" x14ac:dyDescent="0.75">
      <c r="A949" s="46"/>
      <c r="B949" s="383"/>
      <c r="C949" s="384"/>
      <c r="AG949" s="384"/>
    </row>
    <row r="950" spans="1:33" ht="15.75" customHeight="1" x14ac:dyDescent="0.75">
      <c r="A950" s="46"/>
      <c r="B950" s="383"/>
      <c r="C950" s="384"/>
      <c r="AG950" s="384"/>
    </row>
    <row r="951" spans="1:33" ht="15.75" customHeight="1" x14ac:dyDescent="0.75">
      <c r="A951" s="46"/>
      <c r="B951" s="383"/>
      <c r="C951" s="384"/>
      <c r="AG951" s="384"/>
    </row>
    <row r="952" spans="1:33" ht="15.75" customHeight="1" x14ac:dyDescent="0.75">
      <c r="A952" s="46"/>
      <c r="B952" s="383"/>
      <c r="C952" s="384"/>
      <c r="AG952" s="384"/>
    </row>
    <row r="953" spans="1:33" ht="15.75" customHeight="1" x14ac:dyDescent="0.75">
      <c r="A953" s="46"/>
      <c r="B953" s="383"/>
      <c r="C953" s="384"/>
      <c r="AG953" s="384"/>
    </row>
    <row r="954" spans="1:33" ht="15.75" customHeight="1" x14ac:dyDescent="0.75">
      <c r="A954" s="46"/>
      <c r="B954" s="383"/>
      <c r="C954" s="384"/>
      <c r="AG954" s="384"/>
    </row>
    <row r="955" spans="1:33" ht="15.75" customHeight="1" x14ac:dyDescent="0.75">
      <c r="A955" s="46"/>
      <c r="B955" s="383"/>
      <c r="C955" s="384"/>
      <c r="AG955" s="384"/>
    </row>
    <row r="956" spans="1:33" ht="15.75" customHeight="1" x14ac:dyDescent="0.75">
      <c r="A956" s="46"/>
      <c r="B956" s="383"/>
      <c r="C956" s="384"/>
      <c r="AG956" s="384"/>
    </row>
    <row r="957" spans="1:33" ht="15.75" customHeight="1" x14ac:dyDescent="0.75">
      <c r="A957" s="46"/>
      <c r="B957" s="383"/>
      <c r="C957" s="384"/>
      <c r="AG957" s="384"/>
    </row>
    <row r="958" spans="1:33" ht="15.75" customHeight="1" x14ac:dyDescent="0.75">
      <c r="A958" s="46"/>
      <c r="B958" s="383"/>
      <c r="C958" s="384"/>
      <c r="AG958" s="384"/>
    </row>
    <row r="959" spans="1:33" ht="15.75" customHeight="1" x14ac:dyDescent="0.75">
      <c r="A959" s="46"/>
      <c r="B959" s="383"/>
      <c r="C959" s="384"/>
      <c r="AG959" s="384"/>
    </row>
    <row r="960" spans="1:33" ht="15.75" customHeight="1" x14ac:dyDescent="0.75">
      <c r="A960" s="46"/>
      <c r="B960" s="383"/>
      <c r="C960" s="384"/>
      <c r="AG960" s="384"/>
    </row>
    <row r="961" spans="1:33" ht="15.75" customHeight="1" x14ac:dyDescent="0.75">
      <c r="A961" s="46"/>
      <c r="B961" s="383"/>
      <c r="C961" s="384"/>
      <c r="AG961" s="384"/>
    </row>
    <row r="962" spans="1:33" ht="15.75" customHeight="1" x14ac:dyDescent="0.75">
      <c r="A962" s="46"/>
      <c r="B962" s="383"/>
      <c r="C962" s="384"/>
      <c r="AG962" s="384"/>
    </row>
    <row r="963" spans="1:33" ht="15.75" customHeight="1" x14ac:dyDescent="0.75">
      <c r="A963" s="46"/>
      <c r="B963" s="383"/>
      <c r="C963" s="384"/>
      <c r="AG963" s="384"/>
    </row>
    <row r="964" spans="1:33" ht="15.75" customHeight="1" x14ac:dyDescent="0.75">
      <c r="A964" s="46"/>
      <c r="B964" s="383"/>
      <c r="C964" s="384"/>
      <c r="AG964" s="384"/>
    </row>
    <row r="965" spans="1:33" ht="15.75" customHeight="1" x14ac:dyDescent="0.75">
      <c r="A965" s="46"/>
      <c r="B965" s="383"/>
      <c r="C965" s="384"/>
      <c r="AG965" s="384"/>
    </row>
    <row r="966" spans="1:33" ht="15.75" customHeight="1" x14ac:dyDescent="0.75">
      <c r="A966" s="46"/>
      <c r="B966" s="383"/>
      <c r="C966" s="384"/>
      <c r="AG966" s="384"/>
    </row>
    <row r="967" spans="1:33" ht="15.75" customHeight="1" x14ac:dyDescent="0.75">
      <c r="A967" s="46"/>
      <c r="B967" s="383"/>
      <c r="C967" s="384"/>
      <c r="AG967" s="384"/>
    </row>
    <row r="968" spans="1:33" ht="15.75" customHeight="1" x14ac:dyDescent="0.75">
      <c r="A968" s="46"/>
      <c r="B968" s="383"/>
      <c r="C968" s="384"/>
      <c r="AG968" s="384"/>
    </row>
    <row r="969" spans="1:33" ht="15.75" customHeight="1" x14ac:dyDescent="0.75">
      <c r="A969" s="46"/>
      <c r="B969" s="383"/>
      <c r="C969" s="384"/>
      <c r="AG969" s="384"/>
    </row>
    <row r="970" spans="1:33" ht="15.75" customHeight="1" x14ac:dyDescent="0.75">
      <c r="A970" s="46"/>
      <c r="B970" s="383"/>
      <c r="C970" s="384"/>
      <c r="AG970" s="384"/>
    </row>
    <row r="971" spans="1:33" ht="15.75" customHeight="1" x14ac:dyDescent="0.75">
      <c r="A971" s="46"/>
      <c r="B971" s="383"/>
      <c r="C971" s="384"/>
      <c r="AG971" s="384"/>
    </row>
    <row r="972" spans="1:33" ht="15.75" customHeight="1" x14ac:dyDescent="0.75">
      <c r="A972" s="46"/>
      <c r="B972" s="383"/>
      <c r="C972" s="384"/>
      <c r="AG972" s="384"/>
    </row>
    <row r="973" spans="1:33" ht="15.75" customHeight="1" x14ac:dyDescent="0.75">
      <c r="A973" s="46"/>
      <c r="B973" s="383"/>
      <c r="C973" s="384"/>
      <c r="AG973" s="384"/>
    </row>
    <row r="974" spans="1:33" ht="15.75" customHeight="1" x14ac:dyDescent="0.75">
      <c r="A974" s="46"/>
      <c r="B974" s="383"/>
      <c r="C974" s="384"/>
      <c r="AG974" s="384"/>
    </row>
    <row r="975" spans="1:33" ht="15.75" customHeight="1" x14ac:dyDescent="0.75">
      <c r="A975" s="46"/>
      <c r="B975" s="383"/>
      <c r="C975" s="384"/>
      <c r="AG975" s="384"/>
    </row>
    <row r="976" spans="1:33" ht="15.75" customHeight="1" x14ac:dyDescent="0.75">
      <c r="A976" s="46"/>
      <c r="B976" s="383"/>
      <c r="C976" s="384"/>
      <c r="AG976" s="384"/>
    </row>
    <row r="977" spans="1:33" ht="15.75" customHeight="1" x14ac:dyDescent="0.75">
      <c r="A977" s="46"/>
      <c r="B977" s="383"/>
      <c r="C977" s="384"/>
      <c r="AG977" s="384"/>
    </row>
    <row r="978" spans="1:33" ht="15.75" customHeight="1" x14ac:dyDescent="0.75">
      <c r="A978" s="46"/>
      <c r="B978" s="383"/>
      <c r="C978" s="384"/>
      <c r="AG978" s="384"/>
    </row>
    <row r="979" spans="1:33" ht="15.75" customHeight="1" x14ac:dyDescent="0.75">
      <c r="A979" s="46"/>
      <c r="B979" s="383"/>
      <c r="C979" s="384"/>
      <c r="AG979" s="384"/>
    </row>
    <row r="980" spans="1:33" ht="15.75" customHeight="1" x14ac:dyDescent="0.75">
      <c r="A980" s="46"/>
      <c r="B980" s="383"/>
      <c r="C980" s="384"/>
      <c r="AG980" s="384"/>
    </row>
    <row r="981" spans="1:33" ht="15.75" customHeight="1" x14ac:dyDescent="0.75">
      <c r="A981" s="46"/>
      <c r="B981" s="383"/>
      <c r="C981" s="384"/>
      <c r="AG981" s="384"/>
    </row>
    <row r="982" spans="1:33" ht="15.75" customHeight="1" x14ac:dyDescent="0.75">
      <c r="A982" s="46"/>
      <c r="B982" s="383"/>
      <c r="C982" s="384"/>
      <c r="AG982" s="384"/>
    </row>
    <row r="983" spans="1:33" ht="15.75" customHeight="1" x14ac:dyDescent="0.75">
      <c r="A983" s="46"/>
      <c r="B983" s="383"/>
      <c r="C983" s="384"/>
      <c r="AG983" s="384"/>
    </row>
    <row r="984" spans="1:33" ht="15.75" customHeight="1" x14ac:dyDescent="0.75">
      <c r="A984" s="46"/>
      <c r="B984" s="383"/>
      <c r="C984" s="384"/>
      <c r="AG984" s="384"/>
    </row>
    <row r="985" spans="1:33" ht="15.75" customHeight="1" x14ac:dyDescent="0.75">
      <c r="A985" s="46"/>
      <c r="B985" s="383"/>
      <c r="C985" s="384"/>
      <c r="AG985" s="384"/>
    </row>
    <row r="986" spans="1:33" ht="15.75" customHeight="1" x14ac:dyDescent="0.75">
      <c r="A986" s="46"/>
      <c r="B986" s="383"/>
      <c r="C986" s="384"/>
      <c r="AG986" s="384"/>
    </row>
    <row r="987" spans="1:33" ht="15.75" customHeight="1" x14ac:dyDescent="0.75">
      <c r="A987" s="46"/>
      <c r="B987" s="383"/>
      <c r="C987" s="384"/>
      <c r="AG987" s="384"/>
    </row>
    <row r="988" spans="1:33" ht="15.75" customHeight="1" x14ac:dyDescent="0.75">
      <c r="A988" s="46"/>
      <c r="B988" s="383"/>
      <c r="C988" s="384"/>
      <c r="AG988" s="384"/>
    </row>
    <row r="989" spans="1:33" ht="15.75" customHeight="1" x14ac:dyDescent="0.75">
      <c r="A989" s="46"/>
      <c r="B989" s="383"/>
      <c r="C989" s="384"/>
      <c r="AG989" s="384"/>
    </row>
    <row r="990" spans="1:33" ht="15.75" customHeight="1" x14ac:dyDescent="0.75">
      <c r="A990" s="46"/>
      <c r="B990" s="383"/>
      <c r="C990" s="384"/>
      <c r="AG990" s="384"/>
    </row>
    <row r="991" spans="1:33" ht="15.75" customHeight="1" x14ac:dyDescent="0.75">
      <c r="A991" s="46"/>
      <c r="B991" s="383"/>
      <c r="C991" s="384"/>
      <c r="AG991" s="384"/>
    </row>
    <row r="992" spans="1:33" ht="15.75" customHeight="1" x14ac:dyDescent="0.75">
      <c r="A992" s="46"/>
      <c r="B992" s="383"/>
      <c r="C992" s="384"/>
      <c r="AG992" s="384"/>
    </row>
    <row r="993" spans="1:33" ht="15.75" customHeight="1" x14ac:dyDescent="0.75">
      <c r="A993" s="46"/>
      <c r="B993" s="383"/>
      <c r="C993" s="384"/>
      <c r="AG993" s="384"/>
    </row>
    <row r="994" spans="1:33" ht="15.75" customHeight="1" x14ac:dyDescent="0.75">
      <c r="A994" s="46"/>
      <c r="B994" s="383"/>
      <c r="C994" s="384"/>
      <c r="AG994" s="384"/>
    </row>
    <row r="995" spans="1:33" ht="15.75" customHeight="1" x14ac:dyDescent="0.75">
      <c r="A995" s="46"/>
      <c r="B995" s="383"/>
      <c r="C995" s="384"/>
      <c r="AG995" s="384"/>
    </row>
    <row r="996" spans="1:33" ht="15.75" customHeight="1" x14ac:dyDescent="0.75">
      <c r="A996" s="46"/>
      <c r="B996" s="383"/>
      <c r="C996" s="384"/>
      <c r="AG996" s="384"/>
    </row>
    <row r="997" spans="1:33" ht="15.75" customHeight="1" x14ac:dyDescent="0.75">
      <c r="A997" s="46"/>
      <c r="B997" s="383"/>
      <c r="C997" s="384"/>
      <c r="AG997" s="384"/>
    </row>
    <row r="998" spans="1:33" ht="15.75" customHeight="1" x14ac:dyDescent="0.75">
      <c r="A998" s="46"/>
      <c r="B998" s="383"/>
      <c r="C998" s="384"/>
      <c r="AG998" s="384"/>
    </row>
    <row r="999" spans="1:33" ht="15.75" customHeight="1" x14ac:dyDescent="0.75">
      <c r="A999" s="46"/>
      <c r="B999" s="383"/>
      <c r="C999" s="384"/>
      <c r="AG999" s="384"/>
    </row>
    <row r="1000" spans="1:33" ht="15.75" customHeight="1" x14ac:dyDescent="0.75">
      <c r="A1000" s="46"/>
      <c r="B1000" s="383"/>
      <c r="C1000" s="384"/>
      <c r="AG1000" s="384"/>
    </row>
    <row r="1001" spans="1:33" ht="15.75" customHeight="1" x14ac:dyDescent="0.75">
      <c r="A1001" s="46"/>
      <c r="B1001" s="383"/>
      <c r="C1001" s="384"/>
      <c r="AG1001" s="384"/>
    </row>
    <row r="1002" spans="1:33" ht="15.75" customHeight="1" x14ac:dyDescent="0.75">
      <c r="A1002" s="46"/>
      <c r="B1002" s="383"/>
      <c r="C1002" s="384"/>
      <c r="AG1002" s="384"/>
    </row>
    <row r="1003" spans="1:33" ht="15.75" customHeight="1" x14ac:dyDescent="0.75">
      <c r="A1003" s="46"/>
      <c r="B1003" s="383"/>
      <c r="C1003" s="384"/>
      <c r="AG1003" s="384"/>
    </row>
    <row r="1004" spans="1:33" ht="15.75" customHeight="1" x14ac:dyDescent="0.75">
      <c r="A1004" s="46"/>
      <c r="B1004" s="383"/>
      <c r="C1004" s="384"/>
      <c r="AG1004" s="384"/>
    </row>
    <row r="1005" spans="1:33" ht="15.75" customHeight="1" x14ac:dyDescent="0.75">
      <c r="A1005" s="46"/>
      <c r="B1005" s="383"/>
      <c r="C1005" s="384"/>
      <c r="AG1005" s="384"/>
    </row>
    <row r="1006" spans="1:33" ht="15.75" customHeight="1" x14ac:dyDescent="0.75">
      <c r="A1006" s="46"/>
      <c r="B1006" s="383"/>
      <c r="C1006" s="384"/>
      <c r="AG1006" s="384"/>
    </row>
    <row r="1007" spans="1:33" ht="15.75" customHeight="1" x14ac:dyDescent="0.75">
      <c r="A1007" s="46"/>
      <c r="B1007" s="383"/>
      <c r="C1007" s="384"/>
      <c r="AG1007" s="384"/>
    </row>
    <row r="1008" spans="1:33" ht="15.75" customHeight="1" x14ac:dyDescent="0.75">
      <c r="A1008" s="46"/>
      <c r="B1008" s="383"/>
      <c r="C1008" s="384"/>
      <c r="AG1008" s="384"/>
    </row>
    <row r="1009" spans="1:33" ht="15.75" customHeight="1" x14ac:dyDescent="0.75">
      <c r="A1009" s="46"/>
      <c r="B1009" s="383"/>
      <c r="C1009" s="384"/>
      <c r="AG1009" s="384"/>
    </row>
    <row r="1010" spans="1:33" ht="15.75" customHeight="1" x14ac:dyDescent="0.75">
      <c r="A1010" s="46"/>
      <c r="B1010" s="383"/>
      <c r="C1010" s="384"/>
      <c r="AG1010" s="384"/>
    </row>
    <row r="1011" spans="1:33" ht="15.75" customHeight="1" x14ac:dyDescent="0.75">
      <c r="A1011" s="46"/>
      <c r="B1011" s="383"/>
      <c r="C1011" s="384"/>
      <c r="AG1011" s="384"/>
    </row>
    <row r="1012" spans="1:33" ht="15.75" customHeight="1" x14ac:dyDescent="0.75">
      <c r="A1012" s="46"/>
      <c r="B1012" s="383"/>
      <c r="C1012" s="384"/>
      <c r="AG1012" s="384"/>
    </row>
    <row r="1013" spans="1:33" ht="15.75" customHeight="1" x14ac:dyDescent="0.75">
      <c r="A1013" s="46"/>
      <c r="B1013" s="383"/>
      <c r="C1013" s="384"/>
      <c r="AG1013" s="384"/>
    </row>
    <row r="1014" spans="1:33" ht="15.75" customHeight="1" x14ac:dyDescent="0.75">
      <c r="A1014" s="46"/>
      <c r="B1014" s="383"/>
      <c r="C1014" s="384"/>
      <c r="AG1014" s="384"/>
    </row>
    <row r="1015" spans="1:33" ht="15.75" customHeight="1" x14ac:dyDescent="0.75">
      <c r="A1015" s="46"/>
      <c r="B1015" s="383"/>
      <c r="C1015" s="384"/>
      <c r="AG1015" s="384"/>
    </row>
    <row r="1016" spans="1:33" ht="15.75" customHeight="1" x14ac:dyDescent="0.75">
      <c r="A1016" s="46"/>
      <c r="B1016" s="383"/>
      <c r="C1016" s="384"/>
      <c r="AG1016" s="384"/>
    </row>
    <row r="1017" spans="1:33" ht="15.75" customHeight="1" x14ac:dyDescent="0.75">
      <c r="A1017" s="46"/>
      <c r="B1017" s="383"/>
      <c r="C1017" s="384"/>
      <c r="AG1017" s="384"/>
    </row>
    <row r="1018" spans="1:33" ht="15.75" customHeight="1" x14ac:dyDescent="0.75">
      <c r="A1018" s="46"/>
      <c r="B1018" s="383"/>
      <c r="C1018" s="384"/>
      <c r="AG1018" s="384"/>
    </row>
    <row r="1019" spans="1:33" ht="15.75" customHeight="1" x14ac:dyDescent="0.75">
      <c r="A1019" s="46"/>
      <c r="B1019" s="383"/>
      <c r="C1019" s="384"/>
      <c r="AG1019" s="384"/>
    </row>
    <row r="1020" spans="1:33" ht="15.75" customHeight="1" x14ac:dyDescent="0.75">
      <c r="A1020" s="46"/>
      <c r="B1020" s="383"/>
      <c r="C1020" s="384"/>
      <c r="AG1020" s="384"/>
    </row>
    <row r="1021" spans="1:33" ht="15.75" customHeight="1" x14ac:dyDescent="0.75">
      <c r="A1021" s="46"/>
      <c r="B1021" s="383"/>
      <c r="C1021" s="384"/>
      <c r="AG1021" s="384"/>
    </row>
    <row r="1022" spans="1:33" ht="15.75" customHeight="1" x14ac:dyDescent="0.75">
      <c r="A1022" s="46"/>
      <c r="B1022" s="383"/>
      <c r="C1022" s="384"/>
      <c r="AG1022" s="384"/>
    </row>
    <row r="1023" spans="1:33" ht="15.75" customHeight="1" x14ac:dyDescent="0.75">
      <c r="A1023" s="46"/>
      <c r="B1023" s="383"/>
      <c r="C1023" s="384"/>
      <c r="AG1023" s="384"/>
    </row>
    <row r="1024" spans="1:33" ht="15.75" customHeight="1" x14ac:dyDescent="0.75">
      <c r="A1024" s="46"/>
      <c r="B1024" s="383"/>
      <c r="C1024" s="384"/>
      <c r="AG1024" s="384"/>
    </row>
    <row r="1025" spans="1:33" ht="15.75" customHeight="1" x14ac:dyDescent="0.75">
      <c r="A1025" s="46"/>
      <c r="B1025" s="383"/>
      <c r="C1025" s="384"/>
      <c r="AG1025" s="384"/>
    </row>
    <row r="1026" spans="1:33" ht="15.75" customHeight="1" x14ac:dyDescent="0.75">
      <c r="A1026" s="46"/>
      <c r="B1026" s="383"/>
      <c r="C1026" s="384"/>
      <c r="AG1026" s="384"/>
    </row>
    <row r="1027" spans="1:33" ht="15.75" customHeight="1" x14ac:dyDescent="0.75">
      <c r="A1027" s="46"/>
      <c r="B1027" s="383"/>
      <c r="C1027" s="384"/>
      <c r="AG1027" s="384"/>
    </row>
    <row r="1028" spans="1:33" ht="15.75" customHeight="1" x14ac:dyDescent="0.75">
      <c r="A1028" s="46"/>
      <c r="B1028" s="383"/>
      <c r="C1028" s="384"/>
      <c r="AG1028" s="384"/>
    </row>
    <row r="1029" spans="1:33" ht="15.75" customHeight="1" x14ac:dyDescent="0.75">
      <c r="A1029" s="46"/>
      <c r="B1029" s="383"/>
      <c r="C1029" s="384"/>
      <c r="AG1029" s="384"/>
    </row>
    <row r="1030" spans="1:33" ht="15.75" customHeight="1" x14ac:dyDescent="0.75">
      <c r="A1030" s="46"/>
      <c r="B1030" s="383"/>
      <c r="C1030" s="384"/>
      <c r="AG1030" s="384"/>
    </row>
    <row r="1031" spans="1:33" ht="15.75" customHeight="1" x14ac:dyDescent="0.75">
      <c r="A1031" s="46"/>
      <c r="B1031" s="383"/>
      <c r="C1031" s="384"/>
      <c r="AG1031" s="384"/>
    </row>
    <row r="1032" spans="1:33" ht="15.75" customHeight="1" x14ac:dyDescent="0.75">
      <c r="A1032" s="46"/>
      <c r="B1032" s="383"/>
      <c r="C1032" s="384"/>
      <c r="AG1032" s="384"/>
    </row>
    <row r="1033" spans="1:33" ht="15.75" customHeight="1" x14ac:dyDescent="0.75">
      <c r="A1033" s="46"/>
      <c r="B1033" s="383"/>
      <c r="C1033" s="384"/>
      <c r="AG1033" s="384"/>
    </row>
    <row r="1034" spans="1:33" ht="15.75" customHeight="1" x14ac:dyDescent="0.75">
      <c r="A1034" s="46"/>
      <c r="B1034" s="383"/>
      <c r="C1034" s="384"/>
      <c r="AG1034" s="384"/>
    </row>
    <row r="1035" spans="1:33" ht="15.75" customHeight="1" x14ac:dyDescent="0.75">
      <c r="A1035" s="46"/>
      <c r="B1035" s="383"/>
      <c r="C1035" s="384"/>
      <c r="AG1035" s="384"/>
    </row>
    <row r="1036" spans="1:33" ht="15.75" customHeight="1" x14ac:dyDescent="0.75">
      <c r="A1036" s="46"/>
      <c r="B1036" s="383"/>
      <c r="C1036" s="384"/>
      <c r="AG1036" s="384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92:C192"/>
    <mergeCell ref="A194:C194"/>
    <mergeCell ref="A195:C195"/>
    <mergeCell ref="K7:M7"/>
    <mergeCell ref="N7:P7"/>
    <mergeCell ref="E7:G7"/>
    <mergeCell ref="H7:J7"/>
    <mergeCell ref="A143:C143"/>
    <mergeCell ref="A148:C148"/>
    <mergeCell ref="A154:C154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31"/>
  <sheetViews>
    <sheetView topLeftCell="B1" zoomScale="70" zoomScaleNormal="70" workbookViewId="0">
      <selection activeCell="E59" sqref="E59"/>
    </sheetView>
  </sheetViews>
  <sheetFormatPr defaultColWidth="12.625" defaultRowHeight="15" customHeight="1" x14ac:dyDescent="0.65"/>
  <cols>
    <col min="1" max="1" width="16.875" hidden="1" customWidth="1"/>
    <col min="2" max="2" width="9.625" customWidth="1"/>
    <col min="3" max="3" width="36.375" customWidth="1"/>
    <col min="4" max="4" width="13.875" customWidth="1"/>
    <col min="5" max="5" width="28.125" customWidth="1"/>
    <col min="6" max="6" width="13.875" customWidth="1"/>
    <col min="7" max="7" width="23.5" customWidth="1"/>
    <col min="8" max="8" width="41.5" customWidth="1"/>
    <col min="9" max="9" width="13.75" customWidth="1"/>
    <col min="10" max="10" width="31" customWidth="1"/>
    <col min="11" max="11" width="7.625" customWidth="1"/>
    <col min="12" max="12" width="12.375" customWidth="1"/>
    <col min="13" max="26" width="7.625" customWidth="1"/>
  </cols>
  <sheetData>
    <row r="1" spans="1:26" ht="14.75" x14ac:dyDescent="0.75">
      <c r="A1" s="384"/>
      <c r="B1" s="384"/>
      <c r="C1" s="384"/>
      <c r="D1" s="3"/>
      <c r="E1" s="384"/>
      <c r="F1" s="3"/>
      <c r="G1" s="384"/>
      <c r="H1" s="384"/>
      <c r="I1" s="46"/>
      <c r="J1" s="385" t="s">
        <v>244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75">
      <c r="A2" s="384"/>
      <c r="B2" s="384"/>
      <c r="C2" s="384"/>
      <c r="D2" s="3"/>
      <c r="E2" s="384"/>
      <c r="F2" s="3"/>
      <c r="G2" s="384"/>
      <c r="H2" s="640" t="s">
        <v>245</v>
      </c>
      <c r="I2" s="571"/>
      <c r="J2" s="57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75" x14ac:dyDescent="0.75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5" x14ac:dyDescent="0.9">
      <c r="A4" s="384"/>
      <c r="B4" s="641" t="s">
        <v>246</v>
      </c>
      <c r="C4" s="571"/>
      <c r="D4" s="571"/>
      <c r="E4" s="571"/>
      <c r="F4" s="571"/>
      <c r="G4" s="571"/>
      <c r="H4" s="571"/>
      <c r="I4" s="571"/>
      <c r="J4" s="57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5" x14ac:dyDescent="0.9">
      <c r="A5" s="384"/>
      <c r="B5" s="642" t="s">
        <v>351</v>
      </c>
      <c r="C5" s="571"/>
      <c r="D5" s="571"/>
      <c r="E5" s="571"/>
      <c r="F5" s="571"/>
      <c r="G5" s="571"/>
      <c r="H5" s="571"/>
      <c r="I5" s="571"/>
      <c r="J5" s="57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9">
      <c r="A6" s="384"/>
      <c r="B6" s="643" t="s">
        <v>247</v>
      </c>
      <c r="C6" s="571"/>
      <c r="D6" s="571"/>
      <c r="E6" s="571"/>
      <c r="F6" s="571"/>
      <c r="G6" s="571"/>
      <c r="H6" s="571"/>
      <c r="I6" s="571"/>
      <c r="J6" s="57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5" x14ac:dyDescent="0.9">
      <c r="A7" s="384"/>
      <c r="B7" s="642" t="s">
        <v>352</v>
      </c>
      <c r="C7" s="571"/>
      <c r="D7" s="571"/>
      <c r="E7" s="571"/>
      <c r="F7" s="571"/>
      <c r="G7" s="571"/>
      <c r="H7" s="571"/>
      <c r="I7" s="571"/>
      <c r="J7" s="57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75" x14ac:dyDescent="0.75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75" x14ac:dyDescent="0.65">
      <c r="A9" s="15"/>
      <c r="B9" s="644" t="s">
        <v>248</v>
      </c>
      <c r="C9" s="639"/>
      <c r="D9" s="645"/>
      <c r="E9" s="646" t="s">
        <v>249</v>
      </c>
      <c r="F9" s="639"/>
      <c r="G9" s="639"/>
      <c r="H9" s="639"/>
      <c r="I9" s="639"/>
      <c r="J9" s="64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9" x14ac:dyDescent="0.65">
      <c r="A10" s="386" t="s">
        <v>250</v>
      </c>
      <c r="B10" s="386" t="s">
        <v>251</v>
      </c>
      <c r="C10" s="386" t="s">
        <v>45</v>
      </c>
      <c r="D10" s="387" t="s">
        <v>252</v>
      </c>
      <c r="E10" s="386" t="s">
        <v>253</v>
      </c>
      <c r="F10" s="387" t="s">
        <v>252</v>
      </c>
      <c r="G10" s="386" t="s">
        <v>254</v>
      </c>
      <c r="H10" s="386" t="s">
        <v>255</v>
      </c>
      <c r="I10" s="386" t="s">
        <v>256</v>
      </c>
      <c r="J10" s="386" t="s">
        <v>257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.75" customHeight="1" x14ac:dyDescent="0.75">
      <c r="A11" s="388"/>
      <c r="B11" s="614" t="s">
        <v>396</v>
      </c>
      <c r="C11" s="611" t="s">
        <v>355</v>
      </c>
      <c r="D11" s="616">
        <v>100000</v>
      </c>
      <c r="E11" s="611" t="s">
        <v>353</v>
      </c>
      <c r="F11" s="616">
        <v>100000</v>
      </c>
      <c r="G11" s="611" t="s">
        <v>356</v>
      </c>
      <c r="H11" s="611" t="s">
        <v>354</v>
      </c>
      <c r="I11" s="471">
        <v>18100</v>
      </c>
      <c r="J11" s="472" t="s">
        <v>357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396" customFormat="1" ht="18.75" customHeight="1" x14ac:dyDescent="0.75">
      <c r="A12" s="388"/>
      <c r="B12" s="636"/>
      <c r="C12" s="612"/>
      <c r="D12" s="619"/>
      <c r="E12" s="612"/>
      <c r="F12" s="619"/>
      <c r="G12" s="612"/>
      <c r="H12" s="612"/>
      <c r="I12" s="473">
        <v>3600</v>
      </c>
      <c r="J12" s="474" t="s">
        <v>358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6" customFormat="1" ht="18.75" customHeight="1" x14ac:dyDescent="0.75">
      <c r="A13" s="388"/>
      <c r="B13" s="636"/>
      <c r="C13" s="612"/>
      <c r="D13" s="619"/>
      <c r="E13" s="612"/>
      <c r="F13" s="619"/>
      <c r="G13" s="612"/>
      <c r="H13" s="612"/>
      <c r="I13" s="473">
        <v>300</v>
      </c>
      <c r="J13" s="474" t="s">
        <v>359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6" customFormat="1" ht="18.75" customHeight="1" x14ac:dyDescent="0.75">
      <c r="A14" s="388"/>
      <c r="B14" s="636"/>
      <c r="C14" s="612"/>
      <c r="D14" s="619"/>
      <c r="E14" s="612"/>
      <c r="F14" s="619"/>
      <c r="G14" s="612"/>
      <c r="H14" s="612"/>
      <c r="I14" s="473">
        <v>40250</v>
      </c>
      <c r="J14" s="474" t="s">
        <v>360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6" customFormat="1" ht="18.75" customHeight="1" x14ac:dyDescent="0.75">
      <c r="A15" s="388"/>
      <c r="B15" s="636"/>
      <c r="C15" s="612"/>
      <c r="D15" s="619"/>
      <c r="E15" s="612"/>
      <c r="F15" s="619"/>
      <c r="G15" s="612"/>
      <c r="H15" s="612"/>
      <c r="I15" s="473">
        <v>9000</v>
      </c>
      <c r="J15" s="474" t="s">
        <v>366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6" customFormat="1" ht="18.75" customHeight="1" x14ac:dyDescent="0.75">
      <c r="A16" s="388"/>
      <c r="B16" s="636"/>
      <c r="C16" s="612"/>
      <c r="D16" s="619"/>
      <c r="E16" s="612"/>
      <c r="F16" s="619"/>
      <c r="G16" s="612"/>
      <c r="H16" s="612"/>
      <c r="I16" s="473">
        <v>750</v>
      </c>
      <c r="J16" s="474" t="s">
        <v>367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96" customFormat="1" ht="18.75" customHeight="1" x14ac:dyDescent="0.75">
      <c r="A17" s="388"/>
      <c r="B17" s="636"/>
      <c r="C17" s="612"/>
      <c r="D17" s="619"/>
      <c r="E17" s="612"/>
      <c r="F17" s="619"/>
      <c r="G17" s="612"/>
      <c r="H17" s="612"/>
      <c r="I17" s="473">
        <v>12.5</v>
      </c>
      <c r="J17" s="474" t="s">
        <v>361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6" customFormat="1" ht="18.75" customHeight="1" x14ac:dyDescent="0.75">
      <c r="A18" s="388"/>
      <c r="B18" s="636"/>
      <c r="C18" s="612"/>
      <c r="D18" s="619"/>
      <c r="E18" s="612"/>
      <c r="F18" s="619"/>
      <c r="G18" s="612"/>
      <c r="H18" s="612"/>
      <c r="I18" s="473">
        <v>450</v>
      </c>
      <c r="J18" s="474" t="s">
        <v>362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6" customFormat="1" ht="18.75" customHeight="1" x14ac:dyDescent="0.75">
      <c r="A19" s="388"/>
      <c r="B19" s="636"/>
      <c r="C19" s="612"/>
      <c r="D19" s="619"/>
      <c r="E19" s="612"/>
      <c r="F19" s="619"/>
      <c r="G19" s="612"/>
      <c r="H19" s="612"/>
      <c r="I19" s="473">
        <f>412.5</f>
        <v>412.5</v>
      </c>
      <c r="J19" s="474" t="s">
        <v>365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6" customFormat="1" ht="18.75" customHeight="1" x14ac:dyDescent="0.75">
      <c r="A20" s="388"/>
      <c r="B20" s="636"/>
      <c r="C20" s="612"/>
      <c r="D20" s="619"/>
      <c r="E20" s="612"/>
      <c r="F20" s="619"/>
      <c r="G20" s="612"/>
      <c r="H20" s="612"/>
      <c r="I20" s="473">
        <v>37.5</v>
      </c>
      <c r="J20" s="474" t="s">
        <v>368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6" customFormat="1" ht="18.75" customHeight="1" x14ac:dyDescent="0.75">
      <c r="A21" s="388"/>
      <c r="B21" s="636"/>
      <c r="C21" s="612"/>
      <c r="D21" s="619"/>
      <c r="E21" s="612"/>
      <c r="F21" s="619"/>
      <c r="G21" s="612"/>
      <c r="H21" s="612"/>
      <c r="I21" s="473">
        <v>4950</v>
      </c>
      <c r="J21" s="474" t="s">
        <v>364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6" customFormat="1" ht="18.75" customHeight="1" x14ac:dyDescent="0.75">
      <c r="A22" s="388"/>
      <c r="B22" s="637"/>
      <c r="C22" s="613"/>
      <c r="D22" s="617"/>
      <c r="E22" s="613"/>
      <c r="F22" s="617"/>
      <c r="G22" s="613"/>
      <c r="H22" s="613"/>
      <c r="I22" s="475">
        <v>22137.5</v>
      </c>
      <c r="J22" s="476" t="s">
        <v>363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75" x14ac:dyDescent="0.75">
      <c r="A23" s="388"/>
      <c r="B23" s="614" t="s">
        <v>397</v>
      </c>
      <c r="C23" s="611" t="s">
        <v>369</v>
      </c>
      <c r="D23" s="616">
        <v>50000</v>
      </c>
      <c r="E23" s="611" t="s">
        <v>370</v>
      </c>
      <c r="F23" s="616">
        <v>50000</v>
      </c>
      <c r="G23" s="611" t="s">
        <v>371</v>
      </c>
      <c r="H23" s="611" t="s">
        <v>656</v>
      </c>
      <c r="I23" s="477">
        <v>8050</v>
      </c>
      <c r="J23" s="480" t="s">
        <v>372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396" customFormat="1" ht="14.75" x14ac:dyDescent="0.75">
      <c r="A24" s="388"/>
      <c r="B24" s="636"/>
      <c r="C24" s="612"/>
      <c r="D24" s="619"/>
      <c r="E24" s="612"/>
      <c r="F24" s="619"/>
      <c r="G24" s="634"/>
      <c r="H24" s="634"/>
      <c r="I24" s="478">
        <v>1800</v>
      </c>
      <c r="J24" s="482" t="s">
        <v>373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6" customFormat="1" ht="14.75" x14ac:dyDescent="0.75">
      <c r="A25" s="388"/>
      <c r="B25" s="636"/>
      <c r="C25" s="612"/>
      <c r="D25" s="619"/>
      <c r="E25" s="612"/>
      <c r="F25" s="619"/>
      <c r="G25" s="634"/>
      <c r="H25" s="634"/>
      <c r="I25" s="478">
        <v>150</v>
      </c>
      <c r="J25" s="482" t="s">
        <v>374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396" customFormat="1" ht="14.75" x14ac:dyDescent="0.75">
      <c r="A26" s="388"/>
      <c r="B26" s="636"/>
      <c r="C26" s="612"/>
      <c r="D26" s="619"/>
      <c r="E26" s="612"/>
      <c r="F26" s="619"/>
      <c r="G26" s="634"/>
      <c r="H26" s="634"/>
      <c r="I26" s="481">
        <v>8050</v>
      </c>
      <c r="J26" s="483" t="s">
        <v>375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396" customFormat="1" ht="14.75" x14ac:dyDescent="0.75">
      <c r="A27" s="388"/>
      <c r="B27" s="636"/>
      <c r="C27" s="612"/>
      <c r="D27" s="619"/>
      <c r="E27" s="612"/>
      <c r="F27" s="619"/>
      <c r="G27" s="634"/>
      <c r="H27" s="634"/>
      <c r="I27" s="481">
        <v>150</v>
      </c>
      <c r="J27" s="483" t="s">
        <v>376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6" customFormat="1" ht="14.75" x14ac:dyDescent="0.75">
      <c r="A28" s="388"/>
      <c r="B28" s="636"/>
      <c r="C28" s="612"/>
      <c r="D28" s="619"/>
      <c r="E28" s="612"/>
      <c r="F28" s="619"/>
      <c r="G28" s="634"/>
      <c r="H28" s="634"/>
      <c r="I28" s="478">
        <v>1800</v>
      </c>
      <c r="J28" s="482" t="s">
        <v>377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96" customFormat="1" ht="14.75" x14ac:dyDescent="0.75">
      <c r="A29" s="388"/>
      <c r="B29" s="636"/>
      <c r="C29" s="612"/>
      <c r="D29" s="619"/>
      <c r="E29" s="612"/>
      <c r="F29" s="619"/>
      <c r="G29" s="634"/>
      <c r="H29" s="634"/>
      <c r="I29" s="481">
        <v>24150</v>
      </c>
      <c r="J29" s="482" t="s">
        <v>378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6" customFormat="1" ht="14.75" x14ac:dyDescent="0.75">
      <c r="A30" s="388"/>
      <c r="B30" s="636"/>
      <c r="C30" s="612"/>
      <c r="D30" s="619"/>
      <c r="E30" s="612"/>
      <c r="F30" s="619"/>
      <c r="G30" s="634"/>
      <c r="H30" s="634"/>
      <c r="I30" s="481">
        <v>5400</v>
      </c>
      <c r="J30" s="482" t="s">
        <v>379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6" customFormat="1" ht="14.75" x14ac:dyDescent="0.75">
      <c r="A31" s="388"/>
      <c r="B31" s="637"/>
      <c r="C31" s="613"/>
      <c r="D31" s="617"/>
      <c r="E31" s="613"/>
      <c r="F31" s="617"/>
      <c r="G31" s="635"/>
      <c r="H31" s="635"/>
      <c r="I31" s="479">
        <v>450</v>
      </c>
      <c r="J31" s="482" t="s">
        <v>380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4.75" x14ac:dyDescent="0.75">
      <c r="A32" s="388"/>
      <c r="B32" s="614" t="s">
        <v>398</v>
      </c>
      <c r="C32" s="611" t="s">
        <v>263</v>
      </c>
      <c r="D32" s="616">
        <v>33000</v>
      </c>
      <c r="E32" s="611" t="s">
        <v>381</v>
      </c>
      <c r="F32" s="616">
        <v>33000</v>
      </c>
      <c r="G32" s="647"/>
      <c r="H32" s="647"/>
      <c r="I32" s="477">
        <v>2200</v>
      </c>
      <c r="J32" s="480" t="s">
        <v>383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6" customFormat="1" ht="14.75" x14ac:dyDescent="0.75">
      <c r="A33" s="388"/>
      <c r="B33" s="636"/>
      <c r="C33" s="612"/>
      <c r="D33" s="619"/>
      <c r="E33" s="634"/>
      <c r="F33" s="619"/>
      <c r="G33" s="634"/>
      <c r="H33" s="634"/>
      <c r="I33" s="478">
        <v>2200</v>
      </c>
      <c r="J33" s="482" t="s">
        <v>382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396" customFormat="1" ht="14.75" x14ac:dyDescent="0.75">
      <c r="A34" s="388"/>
      <c r="B34" s="636"/>
      <c r="C34" s="612"/>
      <c r="D34" s="619"/>
      <c r="E34" s="634"/>
      <c r="F34" s="619"/>
      <c r="G34" s="634"/>
      <c r="H34" s="634"/>
      <c r="I34" s="478">
        <v>4400</v>
      </c>
      <c r="J34" s="482" t="s">
        <v>385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396" customFormat="1" ht="14.75" x14ac:dyDescent="0.75">
      <c r="A35" s="388"/>
      <c r="B35" s="636"/>
      <c r="C35" s="612"/>
      <c r="D35" s="619"/>
      <c r="E35" s="634"/>
      <c r="F35" s="619"/>
      <c r="G35" s="634"/>
      <c r="H35" s="634"/>
      <c r="I35" s="481">
        <v>11000</v>
      </c>
      <c r="J35" s="483" t="s">
        <v>386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503" customFormat="1" ht="14.75" x14ac:dyDescent="0.75">
      <c r="A36" s="388"/>
      <c r="B36" s="636"/>
      <c r="C36" s="612"/>
      <c r="D36" s="619"/>
      <c r="E36" s="634"/>
      <c r="F36" s="619"/>
      <c r="G36" s="634"/>
      <c r="H36" s="634"/>
      <c r="I36" s="481">
        <v>6600</v>
      </c>
      <c r="J36" s="483" t="s">
        <v>634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396" customFormat="1" ht="14.75" x14ac:dyDescent="0.75">
      <c r="A37" s="388"/>
      <c r="B37" s="637"/>
      <c r="C37" s="613"/>
      <c r="D37" s="617"/>
      <c r="E37" s="635"/>
      <c r="F37" s="617"/>
      <c r="G37" s="635"/>
      <c r="H37" s="635"/>
      <c r="I37" s="479">
        <v>6600</v>
      </c>
      <c r="J37" s="485" t="s">
        <v>384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29.5" x14ac:dyDescent="0.75">
      <c r="A38" s="388"/>
      <c r="B38" s="490" t="s">
        <v>399</v>
      </c>
      <c r="C38" s="489" t="s">
        <v>151</v>
      </c>
      <c r="D38" s="487">
        <v>295448</v>
      </c>
      <c r="E38" s="489" t="s">
        <v>387</v>
      </c>
      <c r="F38" s="487">
        <v>295448</v>
      </c>
      <c r="G38" s="470" t="s">
        <v>388</v>
      </c>
      <c r="H38" s="488" t="s">
        <v>389</v>
      </c>
      <c r="I38" s="498"/>
      <c r="J38" s="497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6" customFormat="1" ht="19.5" customHeight="1" x14ac:dyDescent="0.75">
      <c r="A39" s="388"/>
      <c r="B39" s="614" t="s">
        <v>400</v>
      </c>
      <c r="C39" s="611" t="s">
        <v>390</v>
      </c>
      <c r="D39" s="616">
        <v>54000</v>
      </c>
      <c r="E39" s="611" t="s">
        <v>679</v>
      </c>
      <c r="F39" s="616">
        <v>54000</v>
      </c>
      <c r="G39" s="611" t="s">
        <v>391</v>
      </c>
      <c r="H39" s="611" t="s">
        <v>392</v>
      </c>
      <c r="I39" s="477">
        <v>20000</v>
      </c>
      <c r="J39" s="472" t="s">
        <v>393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6" customFormat="1" ht="19.5" customHeight="1" x14ac:dyDescent="0.75">
      <c r="A40" s="388"/>
      <c r="B40" s="618"/>
      <c r="C40" s="612"/>
      <c r="D40" s="619"/>
      <c r="E40" s="612"/>
      <c r="F40" s="619"/>
      <c r="G40" s="612"/>
      <c r="H40" s="612"/>
      <c r="I40" s="491">
        <v>4000</v>
      </c>
      <c r="J40" s="492" t="s">
        <v>394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6" customFormat="1" ht="19.5" customHeight="1" x14ac:dyDescent="0.75">
      <c r="A41" s="388"/>
      <c r="B41" s="615"/>
      <c r="C41" s="613"/>
      <c r="D41" s="617"/>
      <c r="E41" s="613"/>
      <c r="F41" s="617"/>
      <c r="G41" s="613"/>
      <c r="H41" s="613"/>
      <c r="I41" s="475">
        <v>30000</v>
      </c>
      <c r="J41" s="476" t="s">
        <v>395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396" customFormat="1" ht="52.5" customHeight="1" x14ac:dyDescent="0.75">
      <c r="A42" s="388"/>
      <c r="B42" s="614" t="s">
        <v>401</v>
      </c>
      <c r="C42" s="611" t="s">
        <v>402</v>
      </c>
      <c r="D42" s="616">
        <v>43200</v>
      </c>
      <c r="E42" s="611" t="s">
        <v>403</v>
      </c>
      <c r="F42" s="616">
        <v>43200</v>
      </c>
      <c r="G42" s="611" t="s">
        <v>404</v>
      </c>
      <c r="H42" s="552" t="s">
        <v>640</v>
      </c>
      <c r="I42" s="554">
        <v>10800</v>
      </c>
      <c r="J42" s="556" t="s">
        <v>405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396" customFormat="1" ht="52.5" customHeight="1" x14ac:dyDescent="0.75">
      <c r="A43" s="388"/>
      <c r="B43" s="618"/>
      <c r="C43" s="612"/>
      <c r="D43" s="619"/>
      <c r="E43" s="612"/>
      <c r="F43" s="619"/>
      <c r="G43" s="612"/>
      <c r="H43" s="553" t="s">
        <v>641</v>
      </c>
      <c r="I43" s="555">
        <v>10800</v>
      </c>
      <c r="J43" s="557" t="s">
        <v>406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396" customFormat="1" ht="52.5" customHeight="1" x14ac:dyDescent="0.75">
      <c r="A44" s="388"/>
      <c r="B44" s="618"/>
      <c r="C44" s="612"/>
      <c r="D44" s="619"/>
      <c r="E44" s="612"/>
      <c r="F44" s="619"/>
      <c r="G44" s="612"/>
      <c r="H44" s="553" t="s">
        <v>642</v>
      </c>
      <c r="I44" s="555">
        <v>10800</v>
      </c>
      <c r="J44" s="557" t="s">
        <v>638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396" customFormat="1" ht="52.5" customHeight="1" x14ac:dyDescent="0.75">
      <c r="A45" s="388"/>
      <c r="B45" s="618"/>
      <c r="C45" s="612"/>
      <c r="D45" s="619"/>
      <c r="E45" s="612"/>
      <c r="F45" s="619"/>
      <c r="G45" s="612"/>
      <c r="H45" s="553" t="s">
        <v>643</v>
      </c>
      <c r="I45" s="555">
        <v>10800</v>
      </c>
      <c r="J45" s="557" t="s">
        <v>639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396" customFormat="1" ht="19.5" customHeight="1" x14ac:dyDescent="0.75">
      <c r="A46" s="388"/>
      <c r="B46" s="614" t="s">
        <v>407</v>
      </c>
      <c r="C46" s="611" t="s">
        <v>409</v>
      </c>
      <c r="D46" s="616">
        <v>5588.1</v>
      </c>
      <c r="E46" s="510" t="s">
        <v>650</v>
      </c>
      <c r="F46" s="532">
        <v>1000.1</v>
      </c>
      <c r="G46" s="510"/>
      <c r="H46" s="510" t="s">
        <v>651</v>
      </c>
      <c r="I46" s="471">
        <v>1000.1</v>
      </c>
      <c r="J46" s="536" t="s">
        <v>545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503" customFormat="1" ht="19.5" customHeight="1" x14ac:dyDescent="0.75">
      <c r="A47" s="388"/>
      <c r="B47" s="618"/>
      <c r="C47" s="612"/>
      <c r="D47" s="619"/>
      <c r="E47" s="539" t="s">
        <v>648</v>
      </c>
      <c r="F47" s="540">
        <v>1000.1</v>
      </c>
      <c r="G47" s="539"/>
      <c r="H47" s="539" t="s">
        <v>645</v>
      </c>
      <c r="I47" s="513">
        <v>1000.1</v>
      </c>
      <c r="J47" s="541" t="s">
        <v>561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96" customFormat="1" ht="19.5" customHeight="1" x14ac:dyDescent="0.75">
      <c r="A48" s="388"/>
      <c r="B48" s="618"/>
      <c r="C48" s="612"/>
      <c r="D48" s="619"/>
      <c r="E48" s="558" t="s">
        <v>653</v>
      </c>
      <c r="F48" s="534">
        <v>999.9</v>
      </c>
      <c r="G48" s="511"/>
      <c r="H48" s="511" t="s">
        <v>644</v>
      </c>
      <c r="I48" s="473">
        <v>999.9</v>
      </c>
      <c r="J48" s="537" t="s">
        <v>546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396" customFormat="1" ht="29.25" customHeight="1" x14ac:dyDescent="0.75">
      <c r="A49" s="388"/>
      <c r="B49" s="618"/>
      <c r="C49" s="612"/>
      <c r="D49" s="619"/>
      <c r="E49" s="511" t="s">
        <v>552</v>
      </c>
      <c r="F49" s="534">
        <v>870</v>
      </c>
      <c r="G49" s="511" t="s">
        <v>553</v>
      </c>
      <c r="H49" s="511" t="s">
        <v>652</v>
      </c>
      <c r="I49" s="473">
        <v>870</v>
      </c>
      <c r="J49" s="537" t="s">
        <v>551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396" customFormat="1" ht="19.5" customHeight="1" x14ac:dyDescent="0.75">
      <c r="A50" s="388"/>
      <c r="B50" s="618"/>
      <c r="C50" s="612"/>
      <c r="D50" s="619"/>
      <c r="E50" s="511" t="s">
        <v>647</v>
      </c>
      <c r="F50" s="534">
        <v>718</v>
      </c>
      <c r="G50" s="511"/>
      <c r="H50" s="511" t="s">
        <v>646</v>
      </c>
      <c r="I50" s="473">
        <v>718</v>
      </c>
      <c r="J50" s="537" t="s">
        <v>571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396" customFormat="1" ht="19.5" customHeight="1" x14ac:dyDescent="0.75">
      <c r="A51" s="388"/>
      <c r="B51" s="615"/>
      <c r="C51" s="613"/>
      <c r="D51" s="617"/>
      <c r="E51" s="512" t="s">
        <v>648</v>
      </c>
      <c r="F51" s="535">
        <v>1000</v>
      </c>
      <c r="G51" s="512"/>
      <c r="H51" s="512" t="s">
        <v>649</v>
      </c>
      <c r="I51" s="475">
        <v>1000</v>
      </c>
      <c r="J51" s="538" t="s">
        <v>406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396" customFormat="1" ht="38.25" customHeight="1" x14ac:dyDescent="0.75">
      <c r="A52" s="388"/>
      <c r="B52" s="493" t="s">
        <v>410</v>
      </c>
      <c r="C52" s="505" t="s">
        <v>417</v>
      </c>
      <c r="D52" s="495">
        <v>7278</v>
      </c>
      <c r="E52" s="494" t="s">
        <v>413</v>
      </c>
      <c r="F52" s="495">
        <v>7278</v>
      </c>
      <c r="G52" s="494" t="s">
        <v>415</v>
      </c>
      <c r="H52" s="494" t="s">
        <v>414</v>
      </c>
      <c r="I52" s="496">
        <v>7278</v>
      </c>
      <c r="J52" s="501" t="s">
        <v>416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396" customFormat="1" ht="31.5" customHeight="1" x14ac:dyDescent="0.75">
      <c r="A53" s="388"/>
      <c r="B53" s="493" t="s">
        <v>411</v>
      </c>
      <c r="C53" s="505" t="s">
        <v>418</v>
      </c>
      <c r="D53" s="495">
        <v>8356</v>
      </c>
      <c r="E53" s="494" t="s">
        <v>419</v>
      </c>
      <c r="F53" s="495">
        <v>8356</v>
      </c>
      <c r="G53" s="494" t="s">
        <v>420</v>
      </c>
      <c r="H53" s="494" t="s">
        <v>421</v>
      </c>
      <c r="I53" s="496">
        <v>8356</v>
      </c>
      <c r="J53" s="502" t="s">
        <v>427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96" customFormat="1" ht="28.5" customHeight="1" x14ac:dyDescent="0.75">
      <c r="A54" s="388"/>
      <c r="B54" s="493" t="s">
        <v>412</v>
      </c>
      <c r="C54" s="489" t="s">
        <v>423</v>
      </c>
      <c r="D54" s="495">
        <v>35970</v>
      </c>
      <c r="E54" s="494" t="s">
        <v>422</v>
      </c>
      <c r="F54" s="495">
        <v>35970</v>
      </c>
      <c r="G54" s="494" t="s">
        <v>424</v>
      </c>
      <c r="H54" s="494" t="s">
        <v>425</v>
      </c>
      <c r="I54" s="496">
        <v>35970</v>
      </c>
      <c r="J54" s="502" t="s">
        <v>426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396" customFormat="1" ht="21.75" customHeight="1" x14ac:dyDescent="0.75">
      <c r="A55" s="388"/>
      <c r="B55" s="614" t="s">
        <v>430</v>
      </c>
      <c r="C55" s="631" t="s">
        <v>429</v>
      </c>
      <c r="D55" s="616">
        <v>72000</v>
      </c>
      <c r="E55" s="611" t="s">
        <v>431</v>
      </c>
      <c r="F55" s="616">
        <v>72000</v>
      </c>
      <c r="G55" s="611" t="s">
        <v>436</v>
      </c>
      <c r="H55" s="611" t="s">
        <v>669</v>
      </c>
      <c r="I55" s="471">
        <v>10000</v>
      </c>
      <c r="J55" s="472" t="s">
        <v>636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503" customFormat="1" ht="21.75" customHeight="1" x14ac:dyDescent="0.75">
      <c r="A56" s="388"/>
      <c r="B56" s="618"/>
      <c r="C56" s="633"/>
      <c r="D56" s="619"/>
      <c r="E56" s="612"/>
      <c r="F56" s="619"/>
      <c r="G56" s="612"/>
      <c r="H56" s="612"/>
      <c r="I56" s="473">
        <v>8000</v>
      </c>
      <c r="J56" s="474" t="s">
        <v>635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503" customFormat="1" ht="21.75" customHeight="1" x14ac:dyDescent="0.75">
      <c r="A57" s="388"/>
      <c r="B57" s="615"/>
      <c r="C57" s="632"/>
      <c r="D57" s="617"/>
      <c r="E57" s="613"/>
      <c r="F57" s="617"/>
      <c r="G57" s="613"/>
      <c r="H57" s="613"/>
      <c r="I57" s="475">
        <v>54000</v>
      </c>
      <c r="J57" s="476" t="s">
        <v>637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413" customFormat="1" ht="29.5" x14ac:dyDescent="0.75">
      <c r="A58" s="388"/>
      <c r="B58" s="614" t="s">
        <v>432</v>
      </c>
      <c r="C58" s="631" t="s">
        <v>276</v>
      </c>
      <c r="D58" s="495">
        <v>25200</v>
      </c>
      <c r="E58" s="494" t="s">
        <v>530</v>
      </c>
      <c r="F58" s="495">
        <v>25200</v>
      </c>
      <c r="G58" s="494" t="s">
        <v>531</v>
      </c>
      <c r="H58" s="494" t="s">
        <v>688</v>
      </c>
      <c r="I58" s="496">
        <v>25200</v>
      </c>
      <c r="J58" s="501" t="s">
        <v>532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503" customFormat="1" ht="88.5" x14ac:dyDescent="0.75">
      <c r="A59" s="388"/>
      <c r="B59" s="615"/>
      <c r="C59" s="632"/>
      <c r="D59" s="506">
        <v>18000</v>
      </c>
      <c r="E59" s="560" t="s">
        <v>689</v>
      </c>
      <c r="F59" s="506">
        <v>18000</v>
      </c>
      <c r="G59" s="505" t="s">
        <v>686</v>
      </c>
      <c r="H59" s="505" t="s">
        <v>687</v>
      </c>
      <c r="I59" s="517">
        <v>18000</v>
      </c>
      <c r="J59" s="518" t="s">
        <v>542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413" customFormat="1" ht="20.25" customHeight="1" x14ac:dyDescent="0.75">
      <c r="A60" s="388"/>
      <c r="B60" s="614" t="s">
        <v>433</v>
      </c>
      <c r="C60" s="631" t="s">
        <v>277</v>
      </c>
      <c r="D60" s="616">
        <v>45000</v>
      </c>
      <c r="E60" s="611" t="s">
        <v>437</v>
      </c>
      <c r="F60" s="616">
        <v>45000</v>
      </c>
      <c r="G60" s="611" t="s">
        <v>471</v>
      </c>
      <c r="H60" s="611" t="s">
        <v>627</v>
      </c>
      <c r="I60" s="471">
        <v>10000</v>
      </c>
      <c r="J60" s="472" t="s">
        <v>523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503" customFormat="1" ht="20.25" customHeight="1" x14ac:dyDescent="0.75">
      <c r="A61" s="388"/>
      <c r="B61" s="618"/>
      <c r="C61" s="633"/>
      <c r="D61" s="619"/>
      <c r="E61" s="612"/>
      <c r="F61" s="619"/>
      <c r="G61" s="612"/>
      <c r="H61" s="612"/>
      <c r="I61" s="473">
        <v>10000</v>
      </c>
      <c r="J61" s="474" t="s">
        <v>522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503" customFormat="1" ht="20.25" customHeight="1" x14ac:dyDescent="0.75">
      <c r="A62" s="388"/>
      <c r="B62" s="618"/>
      <c r="C62" s="633"/>
      <c r="D62" s="619"/>
      <c r="E62" s="612"/>
      <c r="F62" s="619"/>
      <c r="G62" s="612"/>
      <c r="H62" s="612"/>
      <c r="I62" s="473">
        <v>10000</v>
      </c>
      <c r="J62" s="474" t="s">
        <v>472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503" customFormat="1" ht="20.25" customHeight="1" x14ac:dyDescent="0.75">
      <c r="A63" s="388"/>
      <c r="B63" s="618"/>
      <c r="C63" s="633"/>
      <c r="D63" s="619"/>
      <c r="E63" s="612"/>
      <c r="F63" s="619"/>
      <c r="G63" s="612"/>
      <c r="H63" s="612"/>
      <c r="I63" s="473">
        <v>10000</v>
      </c>
      <c r="J63" s="474" t="s">
        <v>470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503" customFormat="1" ht="20.25" customHeight="1" x14ac:dyDescent="0.75">
      <c r="A64" s="388"/>
      <c r="B64" s="615"/>
      <c r="C64" s="632"/>
      <c r="D64" s="617"/>
      <c r="E64" s="613"/>
      <c r="F64" s="617"/>
      <c r="G64" s="613"/>
      <c r="H64" s="613"/>
      <c r="I64" s="475">
        <v>5000</v>
      </c>
      <c r="J64" s="476" t="s">
        <v>469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413" customFormat="1" ht="23.25" customHeight="1" x14ac:dyDescent="0.75">
      <c r="A65" s="388"/>
      <c r="B65" s="614" t="s">
        <v>434</v>
      </c>
      <c r="C65" s="631" t="s">
        <v>278</v>
      </c>
      <c r="D65" s="616">
        <v>36000</v>
      </c>
      <c r="E65" s="611" t="s">
        <v>438</v>
      </c>
      <c r="F65" s="616">
        <v>36000</v>
      </c>
      <c r="G65" s="611" t="s">
        <v>476</v>
      </c>
      <c r="H65" s="611" t="s">
        <v>626</v>
      </c>
      <c r="I65" s="471">
        <v>9000</v>
      </c>
      <c r="J65" s="472" t="s">
        <v>544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503" customFormat="1" ht="23.25" customHeight="1" x14ac:dyDescent="0.75">
      <c r="A66" s="388"/>
      <c r="B66" s="618"/>
      <c r="C66" s="633"/>
      <c r="D66" s="619"/>
      <c r="E66" s="612"/>
      <c r="F66" s="619"/>
      <c r="G66" s="612"/>
      <c r="H66" s="612"/>
      <c r="I66" s="473">
        <v>9000</v>
      </c>
      <c r="J66" s="474" t="s">
        <v>525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503" customFormat="1" ht="23.25" customHeight="1" x14ac:dyDescent="0.75">
      <c r="A67" s="388"/>
      <c r="B67" s="615"/>
      <c r="C67" s="632"/>
      <c r="D67" s="617"/>
      <c r="E67" s="613"/>
      <c r="F67" s="617"/>
      <c r="G67" s="613"/>
      <c r="H67" s="613"/>
      <c r="I67" s="475">
        <v>9000</v>
      </c>
      <c r="J67" s="476" t="s">
        <v>474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413" customFormat="1" ht="26.25" customHeight="1" x14ac:dyDescent="0.75">
      <c r="A68" s="388"/>
      <c r="B68" s="614" t="s">
        <v>435</v>
      </c>
      <c r="C68" s="631" t="s">
        <v>279</v>
      </c>
      <c r="D68" s="616">
        <v>29900</v>
      </c>
      <c r="E68" s="611" t="s">
        <v>439</v>
      </c>
      <c r="F68" s="616">
        <v>29900</v>
      </c>
      <c r="G68" s="611" t="s">
        <v>475</v>
      </c>
      <c r="H68" s="611" t="s">
        <v>455</v>
      </c>
      <c r="I68" s="471">
        <v>10000</v>
      </c>
      <c r="J68" s="472" t="s">
        <v>524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503" customFormat="1" ht="26.25" customHeight="1" x14ac:dyDescent="0.75">
      <c r="A69" s="388"/>
      <c r="B69" s="615"/>
      <c r="C69" s="632"/>
      <c r="D69" s="617"/>
      <c r="E69" s="613"/>
      <c r="F69" s="617"/>
      <c r="G69" s="613"/>
      <c r="H69" s="613"/>
      <c r="I69" s="475">
        <v>19900</v>
      </c>
      <c r="J69" s="476" t="s">
        <v>473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413" customFormat="1" ht="34.5" customHeight="1" x14ac:dyDescent="0.75">
      <c r="A70" s="388"/>
      <c r="B70" s="493" t="s">
        <v>440</v>
      </c>
      <c r="C70" s="504" t="s">
        <v>441</v>
      </c>
      <c r="D70" s="495">
        <v>40000</v>
      </c>
      <c r="E70" s="494" t="s">
        <v>442</v>
      </c>
      <c r="F70" s="495">
        <v>40000</v>
      </c>
      <c r="G70" s="494" t="s">
        <v>444</v>
      </c>
      <c r="H70" s="494" t="s">
        <v>670</v>
      </c>
      <c r="I70" s="496">
        <v>32200</v>
      </c>
      <c r="J70" s="501" t="s">
        <v>443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413" customFormat="1" ht="15.75" customHeight="1" x14ac:dyDescent="0.75">
      <c r="A71" s="388"/>
      <c r="B71" s="614" t="s">
        <v>445</v>
      </c>
      <c r="C71" s="628" t="s">
        <v>462</v>
      </c>
      <c r="D71" s="616">
        <v>50000</v>
      </c>
      <c r="E71" s="611" t="s">
        <v>449</v>
      </c>
      <c r="F71" s="616">
        <v>50000</v>
      </c>
      <c r="G71" s="611" t="s">
        <v>450</v>
      </c>
      <c r="H71" s="510" t="s">
        <v>664</v>
      </c>
      <c r="I71" s="471"/>
      <c r="J71" s="47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503" customFormat="1" ht="15.75" customHeight="1" x14ac:dyDescent="0.75">
      <c r="A72" s="388"/>
      <c r="B72" s="618"/>
      <c r="C72" s="629"/>
      <c r="D72" s="619"/>
      <c r="E72" s="612"/>
      <c r="F72" s="619"/>
      <c r="G72" s="612"/>
      <c r="H72" s="511" t="s">
        <v>665</v>
      </c>
      <c r="I72" s="473">
        <v>10000</v>
      </c>
      <c r="J72" s="474" t="s">
        <v>453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503" customFormat="1" ht="15.75" customHeight="1" x14ac:dyDescent="0.75">
      <c r="A73" s="388"/>
      <c r="B73" s="618"/>
      <c r="C73" s="629"/>
      <c r="D73" s="619"/>
      <c r="E73" s="612"/>
      <c r="F73" s="619"/>
      <c r="G73" s="612"/>
      <c r="H73" s="511" t="s">
        <v>666</v>
      </c>
      <c r="I73" s="473">
        <v>10000</v>
      </c>
      <c r="J73" s="474" t="s">
        <v>452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503" customFormat="1" ht="15.75" customHeight="1" x14ac:dyDescent="0.75">
      <c r="A74" s="388"/>
      <c r="B74" s="618"/>
      <c r="C74" s="629"/>
      <c r="D74" s="619"/>
      <c r="E74" s="612"/>
      <c r="F74" s="619"/>
      <c r="G74" s="612"/>
      <c r="H74" s="511" t="s">
        <v>667</v>
      </c>
      <c r="I74" s="473">
        <v>10000</v>
      </c>
      <c r="J74" s="474" t="s">
        <v>451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503" customFormat="1" ht="15.75" customHeight="1" x14ac:dyDescent="0.75">
      <c r="A75" s="388"/>
      <c r="B75" s="615"/>
      <c r="C75" s="630"/>
      <c r="D75" s="617"/>
      <c r="E75" s="613"/>
      <c r="F75" s="617"/>
      <c r="G75" s="613"/>
      <c r="H75" s="512" t="s">
        <v>454</v>
      </c>
      <c r="I75" s="475"/>
      <c r="J75" s="47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413" customFormat="1" ht="35.25" customHeight="1" x14ac:dyDescent="0.75">
      <c r="A76" s="388"/>
      <c r="B76" s="493" t="s">
        <v>446</v>
      </c>
      <c r="C76" s="509" t="s">
        <v>463</v>
      </c>
      <c r="D76" s="495">
        <v>75000</v>
      </c>
      <c r="E76" s="505" t="s">
        <v>456</v>
      </c>
      <c r="F76" s="495">
        <v>75000</v>
      </c>
      <c r="G76" s="494" t="s">
        <v>458</v>
      </c>
      <c r="H76" s="494" t="s">
        <v>660</v>
      </c>
      <c r="I76" s="517">
        <v>40000</v>
      </c>
      <c r="J76" s="518" t="s">
        <v>457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413" customFormat="1" ht="18" customHeight="1" x14ac:dyDescent="0.75">
      <c r="A77" s="388"/>
      <c r="B77" s="614" t="s">
        <v>447</v>
      </c>
      <c r="C77" s="628" t="s">
        <v>464</v>
      </c>
      <c r="D77" s="616">
        <v>29900</v>
      </c>
      <c r="E77" s="611" t="s">
        <v>459</v>
      </c>
      <c r="F77" s="616">
        <v>29900</v>
      </c>
      <c r="G77" s="611" t="s">
        <v>460</v>
      </c>
      <c r="H77" s="611" t="s">
        <v>680</v>
      </c>
      <c r="I77" s="471">
        <v>20000</v>
      </c>
      <c r="J77" s="472" t="s">
        <v>461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503" customFormat="1" ht="18" customHeight="1" x14ac:dyDescent="0.75">
      <c r="A78" s="388"/>
      <c r="B78" s="615"/>
      <c r="C78" s="630"/>
      <c r="D78" s="617"/>
      <c r="E78" s="613"/>
      <c r="F78" s="617"/>
      <c r="G78" s="613"/>
      <c r="H78" s="613"/>
      <c r="I78" s="475">
        <v>9900</v>
      </c>
      <c r="J78" s="476" t="s">
        <v>683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413" customFormat="1" ht="15" hidden="1" customHeight="1" x14ac:dyDescent="0.75">
      <c r="A79" s="388"/>
      <c r="B79" s="614" t="s">
        <v>448</v>
      </c>
      <c r="C79" s="628" t="s">
        <v>465</v>
      </c>
      <c r="D79" s="616">
        <v>100000</v>
      </c>
      <c r="E79" s="611" t="s">
        <v>466</v>
      </c>
      <c r="F79" s="616">
        <v>100000</v>
      </c>
      <c r="G79" s="611"/>
      <c r="H79" s="611" t="s">
        <v>682</v>
      </c>
      <c r="I79" s="471"/>
      <c r="J79" s="47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503" customFormat="1" ht="15" customHeight="1" x14ac:dyDescent="0.75">
      <c r="A80" s="388"/>
      <c r="B80" s="618"/>
      <c r="C80" s="629"/>
      <c r="D80" s="619"/>
      <c r="E80" s="612"/>
      <c r="F80" s="619"/>
      <c r="G80" s="612"/>
      <c r="H80" s="612"/>
      <c r="I80" s="513">
        <v>5000</v>
      </c>
      <c r="J80" s="514" t="s">
        <v>570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503" customFormat="1" ht="15" customHeight="1" x14ac:dyDescent="0.75">
      <c r="A81" s="388"/>
      <c r="B81" s="618"/>
      <c r="C81" s="629"/>
      <c r="D81" s="619"/>
      <c r="E81" s="612"/>
      <c r="F81" s="619"/>
      <c r="G81" s="612"/>
      <c r="H81" s="612"/>
      <c r="I81" s="513">
        <v>5000</v>
      </c>
      <c r="J81" s="514" t="s">
        <v>569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503" customFormat="1" ht="15" customHeight="1" x14ac:dyDescent="0.75">
      <c r="A82" s="388"/>
      <c r="B82" s="618"/>
      <c r="C82" s="629"/>
      <c r="D82" s="619"/>
      <c r="E82" s="612"/>
      <c r="F82" s="619"/>
      <c r="G82" s="612"/>
      <c r="H82" s="612"/>
      <c r="I82" s="513">
        <v>25000</v>
      </c>
      <c r="J82" s="514" t="s">
        <v>547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503" customFormat="1" ht="15" customHeight="1" x14ac:dyDescent="0.75">
      <c r="A83" s="388"/>
      <c r="B83" s="618"/>
      <c r="C83" s="629"/>
      <c r="D83" s="619"/>
      <c r="E83" s="612"/>
      <c r="F83" s="619"/>
      <c r="G83" s="612"/>
      <c r="H83" s="612"/>
      <c r="I83" s="513">
        <v>20000</v>
      </c>
      <c r="J83" s="514" t="s">
        <v>616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503" customFormat="1" ht="15" customHeight="1" x14ac:dyDescent="0.75">
      <c r="A84" s="388"/>
      <c r="B84" s="618"/>
      <c r="C84" s="629"/>
      <c r="D84" s="619"/>
      <c r="E84" s="612"/>
      <c r="F84" s="619"/>
      <c r="G84" s="612"/>
      <c r="H84" s="612"/>
      <c r="I84" s="513">
        <v>10000</v>
      </c>
      <c r="J84" s="514" t="s">
        <v>543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413" customFormat="1" ht="15" customHeight="1" x14ac:dyDescent="0.75">
      <c r="A85" s="388"/>
      <c r="B85" s="618"/>
      <c r="C85" s="629"/>
      <c r="D85" s="619"/>
      <c r="E85" s="612"/>
      <c r="F85" s="619"/>
      <c r="G85" s="612"/>
      <c r="H85" s="612"/>
      <c r="I85" s="473">
        <v>10000</v>
      </c>
      <c r="J85" s="474" t="s">
        <v>477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413" customFormat="1" ht="15" customHeight="1" x14ac:dyDescent="0.75">
      <c r="A86" s="388"/>
      <c r="B86" s="618"/>
      <c r="C86" s="629"/>
      <c r="D86" s="619"/>
      <c r="E86" s="612"/>
      <c r="F86" s="619"/>
      <c r="G86" s="612"/>
      <c r="H86" s="612"/>
      <c r="I86" s="473">
        <v>10545.45</v>
      </c>
      <c r="J86" s="474" t="s">
        <v>468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413" customFormat="1" ht="15" customHeight="1" x14ac:dyDescent="0.75">
      <c r="A87" s="388"/>
      <c r="B87" s="615"/>
      <c r="C87" s="630"/>
      <c r="D87" s="617"/>
      <c r="E87" s="613"/>
      <c r="F87" s="617"/>
      <c r="G87" s="613"/>
      <c r="H87" s="613"/>
      <c r="I87" s="475">
        <v>4003</v>
      </c>
      <c r="J87" s="476" t="s">
        <v>467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413" customFormat="1" ht="18.75" customHeight="1" x14ac:dyDescent="0.75">
      <c r="A88" s="388"/>
      <c r="B88" s="614" t="s">
        <v>479</v>
      </c>
      <c r="C88" s="611" t="s">
        <v>478</v>
      </c>
      <c r="D88" s="616">
        <v>80000</v>
      </c>
      <c r="E88" s="611" t="s">
        <v>480</v>
      </c>
      <c r="F88" s="616">
        <v>80000</v>
      </c>
      <c r="G88" s="611" t="s">
        <v>481</v>
      </c>
      <c r="H88" s="611" t="s">
        <v>678</v>
      </c>
      <c r="I88" s="471">
        <v>10000</v>
      </c>
      <c r="J88" s="472" t="s">
        <v>598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503" customFormat="1" ht="18.75" customHeight="1" x14ac:dyDescent="0.75">
      <c r="A89" s="388"/>
      <c r="B89" s="618"/>
      <c r="C89" s="612"/>
      <c r="D89" s="619"/>
      <c r="E89" s="612"/>
      <c r="F89" s="619"/>
      <c r="G89" s="612"/>
      <c r="H89" s="612"/>
      <c r="I89" s="473">
        <v>10000</v>
      </c>
      <c r="J89" s="474" t="s">
        <v>599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503" customFormat="1" ht="18.75" customHeight="1" x14ac:dyDescent="0.75">
      <c r="A90" s="388"/>
      <c r="B90" s="618"/>
      <c r="C90" s="612"/>
      <c r="D90" s="619"/>
      <c r="E90" s="612"/>
      <c r="F90" s="619"/>
      <c r="G90" s="612"/>
      <c r="H90" s="612"/>
      <c r="I90" s="516">
        <v>40000</v>
      </c>
      <c r="J90" s="492" t="s">
        <v>482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413" customFormat="1" ht="18.75" customHeight="1" x14ac:dyDescent="0.75">
      <c r="A91" s="388"/>
      <c r="B91" s="618"/>
      <c r="C91" s="612"/>
      <c r="D91" s="619"/>
      <c r="E91" s="612"/>
      <c r="F91" s="619"/>
      <c r="G91" s="612"/>
      <c r="H91" s="612"/>
      <c r="I91" s="520">
        <v>20000</v>
      </c>
      <c r="J91" s="521" t="s">
        <v>600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413" customFormat="1" ht="40.5" customHeight="1" x14ac:dyDescent="0.75">
      <c r="A92" s="519"/>
      <c r="B92" s="522" t="s">
        <v>483</v>
      </c>
      <c r="C92" s="523" t="s">
        <v>484</v>
      </c>
      <c r="D92" s="524">
        <v>80000</v>
      </c>
      <c r="E92" s="523" t="s">
        <v>485</v>
      </c>
      <c r="F92" s="524">
        <v>80000</v>
      </c>
      <c r="G92" s="523" t="s">
        <v>488</v>
      </c>
      <c r="H92" s="523" t="s">
        <v>659</v>
      </c>
      <c r="I92" s="526">
        <v>80000</v>
      </c>
      <c r="J92" s="525" t="s">
        <v>486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413" customFormat="1" ht="56.25" customHeight="1" x14ac:dyDescent="0.75">
      <c r="A93" s="388"/>
      <c r="B93" s="507" t="s">
        <v>492</v>
      </c>
      <c r="C93" s="527" t="s">
        <v>489</v>
      </c>
      <c r="D93" s="495">
        <v>90000</v>
      </c>
      <c r="E93" s="494" t="s">
        <v>490</v>
      </c>
      <c r="F93" s="495">
        <v>90000</v>
      </c>
      <c r="G93" s="494" t="s">
        <v>487</v>
      </c>
      <c r="H93" s="494" t="s">
        <v>673</v>
      </c>
      <c r="I93" s="561">
        <v>90000</v>
      </c>
      <c r="J93" s="562" t="s">
        <v>491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s="413" customFormat="1" ht="22.5" customHeight="1" x14ac:dyDescent="0.75">
      <c r="A94" s="519"/>
      <c r="B94" s="623" t="s">
        <v>493</v>
      </c>
      <c r="C94" s="625" t="s">
        <v>494</v>
      </c>
      <c r="D94" s="616">
        <v>100000</v>
      </c>
      <c r="E94" s="611" t="s">
        <v>495</v>
      </c>
      <c r="F94" s="616">
        <v>100000</v>
      </c>
      <c r="G94" s="611" t="s">
        <v>496</v>
      </c>
      <c r="H94" s="611" t="s">
        <v>657</v>
      </c>
      <c r="I94" s="513">
        <v>50000</v>
      </c>
      <c r="J94" s="472" t="s">
        <v>497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503" customFormat="1" ht="22.5" customHeight="1" x14ac:dyDescent="0.75">
      <c r="A95" s="519"/>
      <c r="B95" s="623"/>
      <c r="C95" s="626"/>
      <c r="D95" s="619"/>
      <c r="E95" s="612"/>
      <c r="F95" s="619"/>
      <c r="G95" s="612"/>
      <c r="H95" s="612"/>
      <c r="I95" s="473">
        <v>10000</v>
      </c>
      <c r="J95" s="474" t="s">
        <v>498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s="396" customFormat="1" ht="19.5" customHeight="1" x14ac:dyDescent="0.75">
      <c r="A96" s="519"/>
      <c r="B96" s="623"/>
      <c r="C96" s="627"/>
      <c r="D96" s="617"/>
      <c r="E96" s="613"/>
      <c r="F96" s="617"/>
      <c r="G96" s="613"/>
      <c r="H96" s="613"/>
      <c r="I96" s="475">
        <v>10000</v>
      </c>
      <c r="J96" s="476" t="s">
        <v>499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s="396" customFormat="1" ht="19.5" customHeight="1" x14ac:dyDescent="0.75">
      <c r="A97" s="388"/>
      <c r="B97" s="624" t="s">
        <v>500</v>
      </c>
      <c r="C97" s="611" t="s">
        <v>501</v>
      </c>
      <c r="D97" s="616">
        <v>29900</v>
      </c>
      <c r="E97" s="611" t="s">
        <v>502</v>
      </c>
      <c r="F97" s="616">
        <v>29900</v>
      </c>
      <c r="G97" s="611" t="s">
        <v>503</v>
      </c>
      <c r="H97" s="611" t="s">
        <v>657</v>
      </c>
      <c r="I97" s="471">
        <v>10000</v>
      </c>
      <c r="J97" s="472" t="s">
        <v>506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s="503" customFormat="1" ht="19.5" customHeight="1" x14ac:dyDescent="0.75">
      <c r="A98" s="388"/>
      <c r="B98" s="618"/>
      <c r="C98" s="612"/>
      <c r="D98" s="619"/>
      <c r="E98" s="612"/>
      <c r="F98" s="619"/>
      <c r="G98" s="612"/>
      <c r="H98" s="612"/>
      <c r="I98" s="516">
        <v>9900</v>
      </c>
      <c r="J98" s="492" t="s">
        <v>505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s="396" customFormat="1" ht="19.5" customHeight="1" x14ac:dyDescent="0.75">
      <c r="A99" s="388"/>
      <c r="B99" s="615"/>
      <c r="C99" s="613"/>
      <c r="D99" s="617"/>
      <c r="E99" s="613"/>
      <c r="F99" s="617"/>
      <c r="G99" s="613"/>
      <c r="H99" s="613"/>
      <c r="I99" s="475">
        <v>10000</v>
      </c>
      <c r="J99" s="476" t="s">
        <v>504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396" customFormat="1" ht="30" customHeight="1" x14ac:dyDescent="0.75">
      <c r="A100" s="388"/>
      <c r="B100" s="493" t="s">
        <v>507</v>
      </c>
      <c r="C100" s="494" t="s">
        <v>508</v>
      </c>
      <c r="D100" s="495">
        <v>75</v>
      </c>
      <c r="E100" s="494" t="s">
        <v>509</v>
      </c>
      <c r="F100" s="495">
        <v>75</v>
      </c>
      <c r="G100" s="494"/>
      <c r="H100" s="494"/>
      <c r="I100" s="498">
        <v>75</v>
      </c>
      <c r="J100" s="529" t="s">
        <v>510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503" customFormat="1" ht="69" customHeight="1" x14ac:dyDescent="0.75">
      <c r="A101" s="388"/>
      <c r="B101" s="614" t="s">
        <v>511</v>
      </c>
      <c r="C101" s="611" t="s">
        <v>238</v>
      </c>
      <c r="D101" s="616">
        <v>81</v>
      </c>
      <c r="E101" s="611" t="s">
        <v>509</v>
      </c>
      <c r="F101" s="616">
        <v>81</v>
      </c>
      <c r="G101" s="611" t="s">
        <v>512</v>
      </c>
      <c r="H101" s="611"/>
      <c r="I101" s="471">
        <v>57</v>
      </c>
      <c r="J101" s="542" t="s">
        <v>514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s="503" customFormat="1" ht="29.25" customHeight="1" x14ac:dyDescent="0.75">
      <c r="A102" s="388"/>
      <c r="B102" s="618"/>
      <c r="C102" s="612"/>
      <c r="D102" s="619"/>
      <c r="E102" s="612"/>
      <c r="F102" s="619"/>
      <c r="G102" s="612"/>
      <c r="H102" s="612"/>
      <c r="I102" s="473">
        <v>6</v>
      </c>
      <c r="J102" s="531" t="s">
        <v>513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s="503" customFormat="1" ht="35.25" customHeight="1" x14ac:dyDescent="0.75">
      <c r="A103" s="388"/>
      <c r="B103" s="615"/>
      <c r="C103" s="613"/>
      <c r="D103" s="617"/>
      <c r="E103" s="613"/>
      <c r="F103" s="617"/>
      <c r="G103" s="613"/>
      <c r="H103" s="613"/>
      <c r="I103" s="475">
        <v>18</v>
      </c>
      <c r="J103" s="530" t="s">
        <v>515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s="503" customFormat="1" ht="23.25" customHeight="1" x14ac:dyDescent="0.75">
      <c r="A104" s="388"/>
      <c r="B104" s="614" t="s">
        <v>516</v>
      </c>
      <c r="C104" s="611" t="s">
        <v>517</v>
      </c>
      <c r="D104" s="616">
        <v>125000</v>
      </c>
      <c r="E104" s="611" t="s">
        <v>518</v>
      </c>
      <c r="F104" s="616">
        <v>125000</v>
      </c>
      <c r="G104" s="611" t="s">
        <v>520</v>
      </c>
      <c r="H104" s="611" t="s">
        <v>659</v>
      </c>
      <c r="I104" s="471">
        <v>25000</v>
      </c>
      <c r="J104" s="472" t="s">
        <v>549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s="503" customFormat="1" ht="23.25" customHeight="1" x14ac:dyDescent="0.75">
      <c r="A105" s="388"/>
      <c r="B105" s="618"/>
      <c r="C105" s="612"/>
      <c r="D105" s="619"/>
      <c r="E105" s="612"/>
      <c r="F105" s="619"/>
      <c r="G105" s="612"/>
      <c r="H105" s="612"/>
      <c r="I105" s="513">
        <v>10000</v>
      </c>
      <c r="J105" s="514" t="s">
        <v>574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s="503" customFormat="1" ht="23.25" customHeight="1" x14ac:dyDescent="0.75">
      <c r="A106" s="388"/>
      <c r="B106" s="618"/>
      <c r="C106" s="612"/>
      <c r="D106" s="619"/>
      <c r="E106" s="612"/>
      <c r="F106" s="619"/>
      <c r="G106" s="612"/>
      <c r="H106" s="612"/>
      <c r="I106" s="513">
        <v>10000</v>
      </c>
      <c r="J106" s="514" t="s">
        <v>573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s="503" customFormat="1" ht="23.25" customHeight="1" x14ac:dyDescent="0.75">
      <c r="A107" s="388"/>
      <c r="B107" s="618"/>
      <c r="C107" s="612"/>
      <c r="D107" s="619"/>
      <c r="E107" s="612"/>
      <c r="F107" s="619"/>
      <c r="G107" s="612"/>
      <c r="H107" s="612"/>
      <c r="I107" s="513">
        <v>5000</v>
      </c>
      <c r="J107" s="514" t="s">
        <v>572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s="503" customFormat="1" ht="23.25" customHeight="1" x14ac:dyDescent="0.75">
      <c r="A108" s="388"/>
      <c r="B108" s="618"/>
      <c r="C108" s="612"/>
      <c r="D108" s="619"/>
      <c r="E108" s="612"/>
      <c r="F108" s="619"/>
      <c r="G108" s="612"/>
      <c r="H108" s="612"/>
      <c r="I108" s="473">
        <v>20000</v>
      </c>
      <c r="J108" s="474" t="s">
        <v>521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503" customFormat="1" ht="23.25" customHeight="1" x14ac:dyDescent="0.75">
      <c r="A109" s="388"/>
      <c r="B109" s="615"/>
      <c r="C109" s="613"/>
      <c r="D109" s="617"/>
      <c r="E109" s="613"/>
      <c r="F109" s="617"/>
      <c r="G109" s="613"/>
      <c r="H109" s="613"/>
      <c r="I109" s="475">
        <v>25000</v>
      </c>
      <c r="J109" s="476" t="s">
        <v>519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503" customFormat="1" ht="19.5" customHeight="1" x14ac:dyDescent="0.75">
      <c r="A110" s="388"/>
      <c r="B110" s="614" t="s">
        <v>527</v>
      </c>
      <c r="C110" s="611" t="s">
        <v>526</v>
      </c>
      <c r="D110" s="616">
        <v>125000</v>
      </c>
      <c r="E110" s="611" t="s">
        <v>528</v>
      </c>
      <c r="F110" s="616">
        <v>100000</v>
      </c>
      <c r="G110" s="611" t="s">
        <v>658</v>
      </c>
      <c r="H110" s="611" t="s">
        <v>628</v>
      </c>
      <c r="I110" s="471">
        <v>10000</v>
      </c>
      <c r="J110" s="472" t="s">
        <v>575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s="503" customFormat="1" ht="19.5" customHeight="1" x14ac:dyDescent="0.75">
      <c r="A111" s="388"/>
      <c r="B111" s="618"/>
      <c r="C111" s="612"/>
      <c r="D111" s="619"/>
      <c r="E111" s="612"/>
      <c r="F111" s="619"/>
      <c r="G111" s="612"/>
      <c r="H111" s="612"/>
      <c r="I111" s="513">
        <v>20000</v>
      </c>
      <c r="J111" s="514" t="s">
        <v>529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s="503" customFormat="1" ht="19.5" customHeight="1" x14ac:dyDescent="0.75">
      <c r="A112" s="388"/>
      <c r="B112" s="618"/>
      <c r="C112" s="612"/>
      <c r="D112" s="619"/>
      <c r="E112" s="612"/>
      <c r="F112" s="619"/>
      <c r="G112" s="612"/>
      <c r="H112" s="612"/>
      <c r="I112" s="473">
        <v>20000</v>
      </c>
      <c r="J112" s="474" t="s">
        <v>548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s="503" customFormat="1" ht="19.5" customHeight="1" x14ac:dyDescent="0.75">
      <c r="A113" s="388"/>
      <c r="B113" s="618"/>
      <c r="C113" s="612"/>
      <c r="D113" s="619"/>
      <c r="E113" s="612"/>
      <c r="F113" s="622"/>
      <c r="G113" s="612"/>
      <c r="H113" s="620"/>
      <c r="I113" s="475">
        <v>20000</v>
      </c>
      <c r="J113" s="476" t="s">
        <v>559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s="503" customFormat="1" ht="19.5" customHeight="1" x14ac:dyDescent="0.75">
      <c r="A114" s="388"/>
      <c r="B114" s="618"/>
      <c r="C114" s="612"/>
      <c r="D114" s="619"/>
      <c r="E114" s="612"/>
      <c r="F114" s="619">
        <v>25000</v>
      </c>
      <c r="G114" s="621" t="s">
        <v>630</v>
      </c>
      <c r="H114" s="612" t="s">
        <v>629</v>
      </c>
      <c r="I114" s="516">
        <v>2500</v>
      </c>
      <c r="J114" s="492" t="s">
        <v>631</v>
      </c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s="503" customFormat="1" ht="19.5" customHeight="1" x14ac:dyDescent="0.75">
      <c r="A115" s="388"/>
      <c r="B115" s="618"/>
      <c r="C115" s="612"/>
      <c r="D115" s="619"/>
      <c r="E115" s="612"/>
      <c r="F115" s="619"/>
      <c r="G115" s="612"/>
      <c r="H115" s="612"/>
      <c r="I115" s="520">
        <v>5000</v>
      </c>
      <c r="J115" s="521" t="s">
        <v>632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s="503" customFormat="1" ht="19.5" customHeight="1" x14ac:dyDescent="0.75">
      <c r="A116" s="388"/>
      <c r="B116" s="615"/>
      <c r="C116" s="613"/>
      <c r="D116" s="617"/>
      <c r="E116" s="613"/>
      <c r="F116" s="617"/>
      <c r="G116" s="613"/>
      <c r="H116" s="613"/>
      <c r="I116" s="475">
        <v>5000</v>
      </c>
      <c r="J116" s="476" t="s">
        <v>633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s="503" customFormat="1" ht="15" hidden="1" customHeight="1" x14ac:dyDescent="0.75">
      <c r="A117" s="388"/>
      <c r="B117" s="614" t="s">
        <v>534</v>
      </c>
      <c r="C117" s="611" t="s">
        <v>533</v>
      </c>
      <c r="D117" s="616">
        <v>100000</v>
      </c>
      <c r="E117" s="611" t="s">
        <v>535</v>
      </c>
      <c r="F117" s="616">
        <v>100000</v>
      </c>
      <c r="G117" s="611" t="s">
        <v>536</v>
      </c>
      <c r="H117" s="611" t="s">
        <v>672</v>
      </c>
      <c r="I117" s="471"/>
      <c r="J117" s="472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s="503" customFormat="1" ht="15" customHeight="1" x14ac:dyDescent="0.75">
      <c r="A118" s="388"/>
      <c r="B118" s="618"/>
      <c r="C118" s="612"/>
      <c r="D118" s="619"/>
      <c r="E118" s="612"/>
      <c r="F118" s="619"/>
      <c r="G118" s="612"/>
      <c r="H118" s="612"/>
      <c r="I118" s="473">
        <v>20000</v>
      </c>
      <c r="J118" s="474" t="s">
        <v>576</v>
      </c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s="503" customFormat="1" ht="15" customHeight="1" x14ac:dyDescent="0.75">
      <c r="A119" s="388"/>
      <c r="B119" s="618"/>
      <c r="C119" s="612"/>
      <c r="D119" s="619"/>
      <c r="E119" s="612"/>
      <c r="F119" s="619"/>
      <c r="G119" s="612"/>
      <c r="H119" s="612"/>
      <c r="I119" s="520">
        <v>20000</v>
      </c>
      <c r="J119" s="521" t="s">
        <v>550</v>
      </c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s="503" customFormat="1" ht="15" customHeight="1" x14ac:dyDescent="0.75">
      <c r="A120" s="388"/>
      <c r="B120" s="618"/>
      <c r="C120" s="612"/>
      <c r="D120" s="619"/>
      <c r="E120" s="612"/>
      <c r="F120" s="619"/>
      <c r="G120" s="612"/>
      <c r="H120" s="612"/>
      <c r="I120" s="520">
        <v>10000</v>
      </c>
      <c r="J120" s="521" t="s">
        <v>541</v>
      </c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s="503" customFormat="1" ht="15" customHeight="1" x14ac:dyDescent="0.75">
      <c r="A121" s="388"/>
      <c r="B121" s="618"/>
      <c r="C121" s="612"/>
      <c r="D121" s="619"/>
      <c r="E121" s="612"/>
      <c r="F121" s="619"/>
      <c r="G121" s="612"/>
      <c r="H121" s="612"/>
      <c r="I121" s="520">
        <v>10000</v>
      </c>
      <c r="J121" s="521" t="s">
        <v>540</v>
      </c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s="503" customFormat="1" ht="15" customHeight="1" x14ac:dyDescent="0.75">
      <c r="A122" s="388"/>
      <c r="B122" s="618"/>
      <c r="C122" s="612"/>
      <c r="D122" s="619"/>
      <c r="E122" s="612"/>
      <c r="F122" s="619"/>
      <c r="G122" s="612"/>
      <c r="H122" s="612"/>
      <c r="I122" s="520">
        <v>10000</v>
      </c>
      <c r="J122" s="521" t="s">
        <v>539</v>
      </c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s="503" customFormat="1" ht="15" customHeight="1" x14ac:dyDescent="0.75">
      <c r="A123" s="388"/>
      <c r="B123" s="618"/>
      <c r="C123" s="612"/>
      <c r="D123" s="619"/>
      <c r="E123" s="612"/>
      <c r="F123" s="619"/>
      <c r="G123" s="612"/>
      <c r="H123" s="612"/>
      <c r="I123" s="520">
        <v>10000</v>
      </c>
      <c r="J123" s="521" t="s">
        <v>538</v>
      </c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s="503" customFormat="1" ht="15" customHeight="1" x14ac:dyDescent="0.75">
      <c r="A124" s="388"/>
      <c r="B124" s="615"/>
      <c r="C124" s="613"/>
      <c r="D124" s="617"/>
      <c r="E124" s="613"/>
      <c r="F124" s="617"/>
      <c r="G124" s="613"/>
      <c r="H124" s="613"/>
      <c r="I124" s="475">
        <v>20000</v>
      </c>
      <c r="J124" s="476" t="s">
        <v>537</v>
      </c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s="503" customFormat="1" ht="19.5" customHeight="1" x14ac:dyDescent="0.75">
      <c r="A125" s="388"/>
      <c r="B125" s="614" t="s">
        <v>555</v>
      </c>
      <c r="C125" s="611" t="s">
        <v>554</v>
      </c>
      <c r="D125" s="616">
        <v>100000</v>
      </c>
      <c r="E125" s="611" t="s">
        <v>556</v>
      </c>
      <c r="F125" s="616">
        <v>100000</v>
      </c>
      <c r="G125" s="611" t="s">
        <v>655</v>
      </c>
      <c r="H125" s="611" t="s">
        <v>654</v>
      </c>
      <c r="I125" s="471">
        <v>25000</v>
      </c>
      <c r="J125" s="472" t="s">
        <v>560</v>
      </c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s="503" customFormat="1" ht="19.5" customHeight="1" x14ac:dyDescent="0.75">
      <c r="A126" s="388"/>
      <c r="B126" s="618"/>
      <c r="C126" s="612"/>
      <c r="D126" s="619"/>
      <c r="E126" s="612"/>
      <c r="F126" s="619"/>
      <c r="G126" s="612"/>
      <c r="H126" s="612"/>
      <c r="I126" s="473">
        <v>20000</v>
      </c>
      <c r="J126" s="474" t="s">
        <v>558</v>
      </c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s="503" customFormat="1" ht="19.5" customHeight="1" x14ac:dyDescent="0.75">
      <c r="A127" s="388"/>
      <c r="B127" s="615"/>
      <c r="C127" s="613"/>
      <c r="D127" s="617"/>
      <c r="E127" s="613"/>
      <c r="F127" s="617"/>
      <c r="G127" s="613"/>
      <c r="H127" s="613"/>
      <c r="I127" s="475">
        <v>25000</v>
      </c>
      <c r="J127" s="476" t="s">
        <v>557</v>
      </c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s="503" customFormat="1" ht="19.5" customHeight="1" x14ac:dyDescent="0.75">
      <c r="A128" s="388"/>
      <c r="B128" s="614" t="s">
        <v>562</v>
      </c>
      <c r="C128" s="611" t="s">
        <v>563</v>
      </c>
      <c r="D128" s="616">
        <v>100000</v>
      </c>
      <c r="E128" s="611" t="s">
        <v>564</v>
      </c>
      <c r="F128" s="616">
        <v>100000</v>
      </c>
      <c r="G128" s="611" t="s">
        <v>662</v>
      </c>
      <c r="H128" s="611" t="s">
        <v>663</v>
      </c>
      <c r="I128" s="471">
        <v>10000</v>
      </c>
      <c r="J128" s="472" t="s">
        <v>568</v>
      </c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s="503" customFormat="1" ht="19.5" customHeight="1" x14ac:dyDescent="0.75">
      <c r="A129" s="388"/>
      <c r="B129" s="618"/>
      <c r="C129" s="612"/>
      <c r="D129" s="619"/>
      <c r="E129" s="612"/>
      <c r="F129" s="619"/>
      <c r="G129" s="612"/>
      <c r="H129" s="612"/>
      <c r="I129" s="513">
        <v>20000</v>
      </c>
      <c r="J129" s="514" t="s">
        <v>567</v>
      </c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s="503" customFormat="1" ht="19.5" customHeight="1" x14ac:dyDescent="0.75">
      <c r="A130" s="388"/>
      <c r="B130" s="618"/>
      <c r="C130" s="612"/>
      <c r="D130" s="619"/>
      <c r="E130" s="612"/>
      <c r="F130" s="619"/>
      <c r="G130" s="612"/>
      <c r="H130" s="612"/>
      <c r="I130" s="473">
        <v>20000</v>
      </c>
      <c r="J130" s="474" t="s">
        <v>566</v>
      </c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s="503" customFormat="1" ht="19.5" customHeight="1" x14ac:dyDescent="0.75">
      <c r="A131" s="388"/>
      <c r="B131" s="615"/>
      <c r="C131" s="613"/>
      <c r="D131" s="617"/>
      <c r="E131" s="613"/>
      <c r="F131" s="617"/>
      <c r="G131" s="613"/>
      <c r="H131" s="613"/>
      <c r="I131" s="475">
        <v>20000</v>
      </c>
      <c r="J131" s="476" t="s">
        <v>565</v>
      </c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s="503" customFormat="1" ht="19.5" customHeight="1" x14ac:dyDescent="0.75">
      <c r="A132" s="388"/>
      <c r="B132" s="614" t="s">
        <v>577</v>
      </c>
      <c r="C132" s="611" t="s">
        <v>578</v>
      </c>
      <c r="D132" s="616">
        <v>90000</v>
      </c>
      <c r="E132" s="611" t="s">
        <v>579</v>
      </c>
      <c r="F132" s="616">
        <v>90000</v>
      </c>
      <c r="G132" s="611" t="s">
        <v>580</v>
      </c>
      <c r="H132" s="611" t="s">
        <v>661</v>
      </c>
      <c r="I132" s="471">
        <v>22500</v>
      </c>
      <c r="J132" s="472" t="s">
        <v>583</v>
      </c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s="503" customFormat="1" ht="19.5" customHeight="1" x14ac:dyDescent="0.75">
      <c r="A133" s="388"/>
      <c r="B133" s="618"/>
      <c r="C133" s="612"/>
      <c r="D133" s="619"/>
      <c r="E133" s="612"/>
      <c r="F133" s="619"/>
      <c r="G133" s="612"/>
      <c r="H133" s="612"/>
      <c r="I133" s="473">
        <v>57500</v>
      </c>
      <c r="J133" s="474" t="s">
        <v>581</v>
      </c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s="503" customFormat="1" ht="19.5" customHeight="1" x14ac:dyDescent="0.75">
      <c r="A134" s="388"/>
      <c r="B134" s="615"/>
      <c r="C134" s="613"/>
      <c r="D134" s="617"/>
      <c r="E134" s="613"/>
      <c r="F134" s="617"/>
      <c r="G134" s="613"/>
      <c r="H134" s="613"/>
      <c r="I134" s="475">
        <v>10000</v>
      </c>
      <c r="J134" s="476" t="s">
        <v>582</v>
      </c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s="503" customFormat="1" ht="32.25" customHeight="1" x14ac:dyDescent="0.75">
      <c r="A135" s="388"/>
      <c r="B135" s="508" t="s">
        <v>587</v>
      </c>
      <c r="C135" s="505" t="s">
        <v>584</v>
      </c>
      <c r="D135" s="506">
        <v>20250</v>
      </c>
      <c r="E135" s="505" t="s">
        <v>502</v>
      </c>
      <c r="F135" s="506">
        <v>20250</v>
      </c>
      <c r="G135" s="505" t="s">
        <v>586</v>
      </c>
      <c r="H135" s="505" t="s">
        <v>668</v>
      </c>
      <c r="I135" s="498">
        <v>20250</v>
      </c>
      <c r="J135" s="484" t="s">
        <v>585</v>
      </c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s="503" customFormat="1" ht="18" customHeight="1" x14ac:dyDescent="0.75">
      <c r="A136" s="388"/>
      <c r="B136" s="508" t="s">
        <v>588</v>
      </c>
      <c r="C136" s="543" t="s">
        <v>590</v>
      </c>
      <c r="D136" s="532">
        <v>20250</v>
      </c>
      <c r="E136" s="611" t="s">
        <v>594</v>
      </c>
      <c r="F136" s="616">
        <v>60750</v>
      </c>
      <c r="G136" s="611" t="s">
        <v>595</v>
      </c>
      <c r="H136" s="611" t="s">
        <v>596</v>
      </c>
      <c r="I136" s="471"/>
      <c r="J136" s="47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s="503" customFormat="1" ht="18" customHeight="1" x14ac:dyDescent="0.75">
      <c r="A137" s="388"/>
      <c r="B137" s="508" t="s">
        <v>589</v>
      </c>
      <c r="C137" s="544" t="s">
        <v>592</v>
      </c>
      <c r="D137" s="534">
        <v>20250</v>
      </c>
      <c r="E137" s="612"/>
      <c r="F137" s="619"/>
      <c r="G137" s="612"/>
      <c r="H137" s="612"/>
      <c r="I137" s="546">
        <v>38250</v>
      </c>
      <c r="J137" s="547" t="s">
        <v>601</v>
      </c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s="503" customFormat="1" ht="18" customHeight="1" x14ac:dyDescent="0.75">
      <c r="A138" s="388"/>
      <c r="B138" s="508" t="s">
        <v>591</v>
      </c>
      <c r="C138" s="545" t="s">
        <v>593</v>
      </c>
      <c r="D138" s="535">
        <v>20250</v>
      </c>
      <c r="E138" s="613"/>
      <c r="F138" s="617"/>
      <c r="G138" s="613"/>
      <c r="H138" s="613"/>
      <c r="I138" s="548">
        <v>22500</v>
      </c>
      <c r="J138" s="549" t="s">
        <v>597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s="503" customFormat="1" ht="32.25" customHeight="1" x14ac:dyDescent="0.75">
      <c r="A139" s="388"/>
      <c r="B139" s="614" t="s">
        <v>604</v>
      </c>
      <c r="C139" s="611" t="s">
        <v>602</v>
      </c>
      <c r="D139" s="616">
        <v>108000</v>
      </c>
      <c r="E139" s="611" t="s">
        <v>603</v>
      </c>
      <c r="F139" s="532">
        <v>96000</v>
      </c>
      <c r="G139" s="510" t="s">
        <v>607</v>
      </c>
      <c r="H139" s="510" t="s">
        <v>674</v>
      </c>
      <c r="I139" s="533">
        <v>96000</v>
      </c>
      <c r="J139" s="536" t="s">
        <v>606</v>
      </c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s="503" customFormat="1" ht="32.25" customHeight="1" x14ac:dyDescent="0.75">
      <c r="A140" s="388"/>
      <c r="B140" s="615"/>
      <c r="C140" s="613"/>
      <c r="D140" s="617"/>
      <c r="E140" s="613"/>
      <c r="F140" s="535">
        <v>12000</v>
      </c>
      <c r="G140" s="505" t="s">
        <v>608</v>
      </c>
      <c r="H140" s="505" t="s">
        <v>675</v>
      </c>
      <c r="I140" s="559">
        <v>12000</v>
      </c>
      <c r="J140" s="484" t="s">
        <v>605</v>
      </c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s="503" customFormat="1" ht="19.5" customHeight="1" x14ac:dyDescent="0.75">
      <c r="A141" s="388"/>
      <c r="B141" s="614" t="s">
        <v>610</v>
      </c>
      <c r="C141" s="611" t="s">
        <v>609</v>
      </c>
      <c r="D141" s="616">
        <v>52500</v>
      </c>
      <c r="E141" s="611" t="s">
        <v>611</v>
      </c>
      <c r="F141" s="616">
        <v>52500</v>
      </c>
      <c r="G141" s="611" t="s">
        <v>612</v>
      </c>
      <c r="H141" s="611" t="s">
        <v>676</v>
      </c>
      <c r="I141" s="471">
        <v>12500</v>
      </c>
      <c r="J141" s="472" t="s">
        <v>615</v>
      </c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s="503" customFormat="1" ht="19.5" customHeight="1" x14ac:dyDescent="0.75">
      <c r="A142" s="388"/>
      <c r="B142" s="618"/>
      <c r="C142" s="612"/>
      <c r="D142" s="619"/>
      <c r="E142" s="612"/>
      <c r="F142" s="619"/>
      <c r="G142" s="612"/>
      <c r="H142" s="612"/>
      <c r="I142" s="473">
        <v>20000</v>
      </c>
      <c r="J142" s="474" t="s">
        <v>614</v>
      </c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s="503" customFormat="1" ht="19.5" customHeight="1" x14ac:dyDescent="0.75">
      <c r="A143" s="388"/>
      <c r="B143" s="615"/>
      <c r="C143" s="613"/>
      <c r="D143" s="617"/>
      <c r="E143" s="613"/>
      <c r="F143" s="617"/>
      <c r="G143" s="613"/>
      <c r="H143" s="613"/>
      <c r="I143" s="475">
        <v>20000</v>
      </c>
      <c r="J143" s="476" t="s">
        <v>613</v>
      </c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s="503" customFormat="1" ht="33" customHeight="1" x14ac:dyDescent="0.75">
      <c r="A144" s="388"/>
      <c r="B144" s="508" t="s">
        <v>617</v>
      </c>
      <c r="C144" s="505" t="s">
        <v>293</v>
      </c>
      <c r="D144" s="506">
        <v>43200</v>
      </c>
      <c r="E144" s="505" t="s">
        <v>618</v>
      </c>
      <c r="F144" s="506">
        <v>43200</v>
      </c>
      <c r="G144" s="505" t="s">
        <v>620</v>
      </c>
      <c r="H144" s="505" t="s">
        <v>677</v>
      </c>
      <c r="I144" s="390">
        <v>43200</v>
      </c>
      <c r="J144" s="484" t="s">
        <v>619</v>
      </c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s="503" customFormat="1" ht="21.75" customHeight="1" x14ac:dyDescent="0.75">
      <c r="A145" s="388"/>
      <c r="B145" s="614" t="s">
        <v>622</v>
      </c>
      <c r="C145" s="611" t="s">
        <v>621</v>
      </c>
      <c r="D145" s="616">
        <v>58000</v>
      </c>
      <c r="E145" s="611" t="s">
        <v>623</v>
      </c>
      <c r="F145" s="616">
        <v>58000</v>
      </c>
      <c r="G145" s="611" t="s">
        <v>681</v>
      </c>
      <c r="H145" s="611" t="s">
        <v>671</v>
      </c>
      <c r="I145" s="471">
        <v>10000</v>
      </c>
      <c r="J145" s="472" t="s">
        <v>625</v>
      </c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s="503" customFormat="1" ht="21.75" customHeight="1" x14ac:dyDescent="0.75">
      <c r="A146" s="388"/>
      <c r="B146" s="615"/>
      <c r="C146" s="613"/>
      <c r="D146" s="617"/>
      <c r="E146" s="613"/>
      <c r="F146" s="617"/>
      <c r="G146" s="613"/>
      <c r="H146" s="613"/>
      <c r="I146" s="475">
        <v>48000</v>
      </c>
      <c r="J146" s="476" t="s">
        <v>624</v>
      </c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4.75" x14ac:dyDescent="0.75">
      <c r="A147" s="388"/>
      <c r="B147" s="388"/>
      <c r="C147" s="389"/>
      <c r="D147" s="390"/>
      <c r="E147" s="389"/>
      <c r="F147" s="390"/>
      <c r="G147" s="389"/>
      <c r="H147" s="389"/>
      <c r="I147" s="390"/>
      <c r="J147" s="389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" customHeight="1" x14ac:dyDescent="0.75">
      <c r="A148" s="391"/>
      <c r="B148" s="638" t="s">
        <v>259</v>
      </c>
      <c r="C148" s="639"/>
      <c r="D148" s="499">
        <f>SUM(D11:D147)</f>
        <v>2516596.1</v>
      </c>
      <c r="E148" s="500" t="s">
        <v>408</v>
      </c>
      <c r="F148" s="499">
        <f>SUM(F11:F147)</f>
        <v>2516596.1</v>
      </c>
      <c r="G148" s="500" t="s">
        <v>408</v>
      </c>
      <c r="H148" s="500" t="s">
        <v>408</v>
      </c>
      <c r="I148" s="499">
        <f>SUM(I11:I147)</f>
        <v>1976396.5499999998</v>
      </c>
      <c r="J148" s="500" t="s">
        <v>408</v>
      </c>
      <c r="K148" s="1"/>
      <c r="L148" s="55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75" x14ac:dyDescent="0.75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4.75" x14ac:dyDescent="0.65">
      <c r="A150" s="15"/>
      <c r="B150" s="644" t="s">
        <v>260</v>
      </c>
      <c r="C150" s="639"/>
      <c r="D150" s="645"/>
      <c r="E150" s="646" t="s">
        <v>249</v>
      </c>
      <c r="F150" s="639"/>
      <c r="G150" s="639"/>
      <c r="H150" s="639"/>
      <c r="I150" s="639"/>
      <c r="J150" s="645"/>
      <c r="K150" s="15"/>
      <c r="L150" s="550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59" x14ac:dyDescent="0.65">
      <c r="A151" s="386" t="s">
        <v>250</v>
      </c>
      <c r="B151" s="386" t="s">
        <v>251</v>
      </c>
      <c r="C151" s="386" t="s">
        <v>45</v>
      </c>
      <c r="D151" s="387" t="s">
        <v>252</v>
      </c>
      <c r="E151" s="386" t="s">
        <v>253</v>
      </c>
      <c r="F151" s="387" t="s">
        <v>252</v>
      </c>
      <c r="G151" s="386" t="s">
        <v>254</v>
      </c>
      <c r="H151" s="386" t="s">
        <v>255</v>
      </c>
      <c r="I151" s="386" t="s">
        <v>256</v>
      </c>
      <c r="J151" s="386" t="s">
        <v>257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75">
      <c r="A152" s="388"/>
      <c r="B152" s="388" t="s">
        <v>102</v>
      </c>
      <c r="C152" s="389"/>
      <c r="D152" s="390"/>
      <c r="E152" s="389"/>
      <c r="F152" s="390"/>
      <c r="G152" s="389"/>
      <c r="H152" s="389"/>
      <c r="I152" s="390"/>
      <c r="J152" s="389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75">
      <c r="A153" s="388"/>
      <c r="B153" s="388" t="s">
        <v>116</v>
      </c>
      <c r="C153" s="389"/>
      <c r="D153" s="390"/>
      <c r="E153" s="389"/>
      <c r="F153" s="390"/>
      <c r="G153" s="389"/>
      <c r="H153" s="389"/>
      <c r="I153" s="390"/>
      <c r="J153" s="389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75">
      <c r="A154" s="388"/>
      <c r="B154" s="388" t="s">
        <v>258</v>
      </c>
      <c r="C154" s="389"/>
      <c r="D154" s="390"/>
      <c r="E154" s="389"/>
      <c r="F154" s="390"/>
      <c r="G154" s="389"/>
      <c r="H154" s="389"/>
      <c r="I154" s="390"/>
      <c r="J154" s="389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75">
      <c r="A155" s="388"/>
      <c r="B155" s="388" t="s">
        <v>121</v>
      </c>
      <c r="C155" s="389"/>
      <c r="D155" s="390"/>
      <c r="E155" s="389"/>
      <c r="F155" s="390"/>
      <c r="G155" s="389"/>
      <c r="H155" s="389"/>
      <c r="I155" s="390"/>
      <c r="J155" s="389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75">
      <c r="A156" s="388"/>
      <c r="B156" s="388" t="s">
        <v>134</v>
      </c>
      <c r="C156" s="389"/>
      <c r="D156" s="390"/>
      <c r="E156" s="389"/>
      <c r="F156" s="390"/>
      <c r="G156" s="389"/>
      <c r="H156" s="389"/>
      <c r="I156" s="390"/>
      <c r="J156" s="389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75">
      <c r="A157" s="388"/>
      <c r="B157" s="388"/>
      <c r="C157" s="389"/>
      <c r="D157" s="390"/>
      <c r="E157" s="389"/>
      <c r="F157" s="390"/>
      <c r="G157" s="389"/>
      <c r="H157" s="389"/>
      <c r="I157" s="390"/>
      <c r="J157" s="389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" customHeight="1" x14ac:dyDescent="0.75">
      <c r="A158" s="391"/>
      <c r="B158" s="638" t="s">
        <v>259</v>
      </c>
      <c r="C158" s="639"/>
      <c r="D158" s="392"/>
      <c r="E158" s="392"/>
      <c r="F158" s="392"/>
      <c r="G158" s="392"/>
      <c r="H158" s="392"/>
      <c r="I158" s="393"/>
      <c r="J158" s="39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75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65">
      <c r="A160" s="15"/>
      <c r="B160" s="644" t="s">
        <v>261</v>
      </c>
      <c r="C160" s="639"/>
      <c r="D160" s="645"/>
      <c r="E160" s="646" t="s">
        <v>249</v>
      </c>
      <c r="F160" s="639"/>
      <c r="G160" s="639"/>
      <c r="H160" s="639"/>
      <c r="I160" s="639"/>
      <c r="J160" s="64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30" customHeight="1" x14ac:dyDescent="0.65">
      <c r="A161" s="386" t="s">
        <v>250</v>
      </c>
      <c r="B161" s="386" t="s">
        <v>251</v>
      </c>
      <c r="C161" s="386" t="s">
        <v>45</v>
      </c>
      <c r="D161" s="387" t="s">
        <v>252</v>
      </c>
      <c r="E161" s="386" t="s">
        <v>253</v>
      </c>
      <c r="F161" s="387" t="s">
        <v>252</v>
      </c>
      <c r="G161" s="386" t="s">
        <v>254</v>
      </c>
      <c r="H161" s="386" t="s">
        <v>255</v>
      </c>
      <c r="I161" s="386" t="s">
        <v>256</v>
      </c>
      <c r="J161" s="386" t="s">
        <v>257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75">
      <c r="A162" s="388"/>
      <c r="B162" s="388" t="s">
        <v>102</v>
      </c>
      <c r="C162" s="389"/>
      <c r="D162" s="390"/>
      <c r="E162" s="389"/>
      <c r="F162" s="390"/>
      <c r="G162" s="389"/>
      <c r="H162" s="389"/>
      <c r="I162" s="390"/>
      <c r="J162" s="389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75">
      <c r="A163" s="388"/>
      <c r="B163" s="388" t="s">
        <v>116</v>
      </c>
      <c r="C163" s="389"/>
      <c r="D163" s="390"/>
      <c r="E163" s="389"/>
      <c r="F163" s="390"/>
      <c r="G163" s="389"/>
      <c r="H163" s="389"/>
      <c r="I163" s="390"/>
      <c r="J163" s="389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75">
      <c r="A164" s="388"/>
      <c r="B164" s="388" t="s">
        <v>258</v>
      </c>
      <c r="C164" s="389"/>
      <c r="D164" s="390"/>
      <c r="E164" s="389"/>
      <c r="F164" s="390"/>
      <c r="G164" s="389"/>
      <c r="H164" s="389"/>
      <c r="I164" s="390"/>
      <c r="J164" s="389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75">
      <c r="A165" s="388"/>
      <c r="B165" s="388" t="s">
        <v>121</v>
      </c>
      <c r="C165" s="389"/>
      <c r="D165" s="390"/>
      <c r="E165" s="389"/>
      <c r="F165" s="390"/>
      <c r="G165" s="389"/>
      <c r="H165" s="389"/>
      <c r="I165" s="390"/>
      <c r="J165" s="389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75">
      <c r="A166" s="388"/>
      <c r="B166" s="388" t="s">
        <v>134</v>
      </c>
      <c r="C166" s="389"/>
      <c r="D166" s="390"/>
      <c r="E166" s="389"/>
      <c r="F166" s="390"/>
      <c r="G166" s="389"/>
      <c r="H166" s="389"/>
      <c r="I166" s="390"/>
      <c r="J166" s="389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75">
      <c r="A167" s="388"/>
      <c r="B167" s="388"/>
      <c r="C167" s="389"/>
      <c r="D167" s="390"/>
      <c r="E167" s="389"/>
      <c r="F167" s="390"/>
      <c r="G167" s="389"/>
      <c r="H167" s="389"/>
      <c r="I167" s="390"/>
      <c r="J167" s="389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" customHeight="1" x14ac:dyDescent="0.75">
      <c r="A168" s="391"/>
      <c r="B168" s="638" t="s">
        <v>259</v>
      </c>
      <c r="C168" s="639"/>
      <c r="D168" s="392"/>
      <c r="E168" s="392"/>
      <c r="F168" s="392"/>
      <c r="G168" s="392"/>
      <c r="H168" s="392"/>
      <c r="I168" s="393"/>
      <c r="J168" s="39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75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7">
      <c r="A170" s="394"/>
      <c r="B170" s="394" t="s">
        <v>262</v>
      </c>
      <c r="C170" s="394"/>
      <c r="D170" s="395"/>
      <c r="E170" s="394"/>
      <c r="F170" s="395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  <c r="Y170" s="394"/>
      <c r="Z170" s="394"/>
    </row>
    <row r="171" spans="1:26" ht="15.75" customHeight="1" x14ac:dyDescent="0.75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75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75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75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75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75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75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75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75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75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75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75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75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75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75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75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75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75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75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75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75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75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75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75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75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75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75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75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75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75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75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75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75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75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75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75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75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75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75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75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75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75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75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75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75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75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75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75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75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75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75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75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75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75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75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75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75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75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75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75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75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75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75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75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75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75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75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75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75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75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75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75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75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75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75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75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75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75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75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75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75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75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75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75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75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75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75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75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75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75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75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75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75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75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75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75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75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75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75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75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75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75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75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75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75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75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75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75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75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75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75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75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75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75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75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75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75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75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75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75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75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75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75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75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75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75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75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75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75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75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75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75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75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75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75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75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75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75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75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75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75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75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75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75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75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75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75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75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75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75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75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75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75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75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75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75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75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75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75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75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75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75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75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75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75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75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75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75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75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75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75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75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75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75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75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75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75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75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75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75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75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75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75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75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75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75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75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75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75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75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75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75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75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75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75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75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75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75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75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75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75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75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75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75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75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75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75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75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75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75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75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75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75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75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75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75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75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75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75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75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75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75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75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75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75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75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75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75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75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75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75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75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75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75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75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75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75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75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75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75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75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75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75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75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75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75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75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75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75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75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75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75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75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75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75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75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75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75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75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75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75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75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75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75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75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75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75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75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75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75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75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75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75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75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75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75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75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75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75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75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75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75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75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75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75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75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75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75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75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75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75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75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75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75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75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75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75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75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75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75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75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75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75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75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75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75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75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75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75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75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75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75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75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75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75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75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75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75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75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75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75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75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75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75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75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75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75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75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75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75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75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75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75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75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75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75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75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75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75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75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75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75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75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75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75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75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75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75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75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75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75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75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75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75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75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75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75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75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75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75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75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75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75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75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75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75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75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75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75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75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75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75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75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75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75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75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75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75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75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75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75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75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75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75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75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75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75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75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75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75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75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75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75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75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75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75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75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75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75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75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75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75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75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75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75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75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75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75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75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75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75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75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75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75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75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75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75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75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75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75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75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75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75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75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75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75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75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75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75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75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75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75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75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75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75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75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75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75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75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75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75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75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75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75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75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75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75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75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75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75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75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75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75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75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75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75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75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75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75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75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75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75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75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75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75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75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75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75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75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75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75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75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75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75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75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75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75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75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75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75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75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75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75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75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75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75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75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75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75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75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75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75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75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75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75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75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75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75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75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75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75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75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75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75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75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75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75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75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75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75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75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75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75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75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75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75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75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75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75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75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75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75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75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75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75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75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75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75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75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75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75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75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75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75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75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75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75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75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75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75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75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75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75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75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75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75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75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75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75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75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75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75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75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75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75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75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75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75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75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75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75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75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75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75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75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75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75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75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75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75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75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75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75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75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75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75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75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75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75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75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75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75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75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75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75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75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75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75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75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75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75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75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75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75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75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75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75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75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75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75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75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75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75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75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75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75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75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75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75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75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75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75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75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75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75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75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75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75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75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75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75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75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75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75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75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75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75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75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75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75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75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75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75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75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75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75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75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75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75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75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75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75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75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75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75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75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75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75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75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75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75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75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75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75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75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75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75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75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75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75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75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75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75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75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75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75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75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75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75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75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75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75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75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75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75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75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75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75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75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75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75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75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75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75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75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75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75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75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75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75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75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75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75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75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75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75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75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75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75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75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75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75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75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75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75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75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75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75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75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75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75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75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75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75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75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75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75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75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75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75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75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75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75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75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75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75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75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75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75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75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75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75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75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75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75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75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75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75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75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75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75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75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75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75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75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75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75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75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75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75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75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75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75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75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75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75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75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75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75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75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75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75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75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75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75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75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75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75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75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75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75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75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75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75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75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75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75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75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75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75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75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75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75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75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75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75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75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75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75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75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75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75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75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75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75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75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75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75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75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75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75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75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75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75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75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75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75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75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75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75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75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75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75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75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75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75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75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75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75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75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75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75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75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75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75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75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75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75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75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75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75">
      <c r="A1001" s="384"/>
      <c r="B1001" s="384"/>
      <c r="C1001" s="384"/>
      <c r="D1001" s="3"/>
      <c r="E1001" s="384"/>
      <c r="F1001" s="3"/>
      <c r="G1001" s="384"/>
      <c r="H1001" s="384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75">
      <c r="A1002" s="384"/>
      <c r="B1002" s="384"/>
      <c r="C1002" s="384"/>
      <c r="D1002" s="3"/>
      <c r="E1002" s="384"/>
      <c r="F1002" s="3"/>
      <c r="G1002" s="384"/>
      <c r="H1002" s="384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75">
      <c r="A1003" s="384"/>
      <c r="B1003" s="384"/>
      <c r="C1003" s="384"/>
      <c r="D1003" s="3"/>
      <c r="E1003" s="384"/>
      <c r="F1003" s="3"/>
      <c r="G1003" s="384"/>
      <c r="H1003" s="384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75">
      <c r="A1004" s="384"/>
      <c r="B1004" s="384"/>
      <c r="C1004" s="384"/>
      <c r="D1004" s="3"/>
      <c r="E1004" s="384"/>
      <c r="F1004" s="3"/>
      <c r="G1004" s="384"/>
      <c r="H1004" s="384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75">
      <c r="A1005" s="384"/>
      <c r="B1005" s="384"/>
      <c r="C1005" s="384"/>
      <c r="D1005" s="3"/>
      <c r="E1005" s="384"/>
      <c r="F1005" s="3"/>
      <c r="G1005" s="384"/>
      <c r="H1005" s="384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75">
      <c r="A1006" s="384"/>
      <c r="B1006" s="384"/>
      <c r="C1006" s="384"/>
      <c r="D1006" s="3"/>
      <c r="E1006" s="384"/>
      <c r="F1006" s="3"/>
      <c r="G1006" s="384"/>
      <c r="H1006" s="384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75">
      <c r="A1007" s="384"/>
      <c r="B1007" s="384"/>
      <c r="C1007" s="384"/>
      <c r="D1007" s="3"/>
      <c r="E1007" s="384"/>
      <c r="F1007" s="3"/>
      <c r="G1007" s="384"/>
      <c r="H1007" s="384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75">
      <c r="A1008" s="384"/>
      <c r="B1008" s="384"/>
      <c r="C1008" s="384"/>
      <c r="D1008" s="3"/>
      <c r="E1008" s="384"/>
      <c r="F1008" s="3"/>
      <c r="G1008" s="384"/>
      <c r="H1008" s="384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75">
      <c r="A1009" s="384"/>
      <c r="B1009" s="384"/>
      <c r="C1009" s="384"/>
      <c r="D1009" s="3"/>
      <c r="E1009" s="384"/>
      <c r="F1009" s="3"/>
      <c r="G1009" s="384"/>
      <c r="H1009" s="384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75">
      <c r="A1010" s="384"/>
      <c r="B1010" s="384"/>
      <c r="C1010" s="384"/>
      <c r="D1010" s="3"/>
      <c r="E1010" s="384"/>
      <c r="F1010" s="3"/>
      <c r="G1010" s="384"/>
      <c r="H1010" s="384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75">
      <c r="A1011" s="384"/>
      <c r="B1011" s="384"/>
      <c r="C1011" s="384"/>
      <c r="D1011" s="3"/>
      <c r="E1011" s="384"/>
      <c r="F1011" s="3"/>
      <c r="G1011" s="384"/>
      <c r="H1011" s="384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75">
      <c r="A1012" s="384"/>
      <c r="B1012" s="384"/>
      <c r="C1012" s="384"/>
      <c r="D1012" s="3"/>
      <c r="E1012" s="384"/>
      <c r="F1012" s="3"/>
      <c r="G1012" s="384"/>
      <c r="H1012" s="384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75">
      <c r="A1013" s="384"/>
      <c r="B1013" s="384"/>
      <c r="C1013" s="384"/>
      <c r="D1013" s="3"/>
      <c r="E1013" s="384"/>
      <c r="F1013" s="3"/>
      <c r="G1013" s="384"/>
      <c r="H1013" s="384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75">
      <c r="A1014" s="384"/>
      <c r="B1014" s="384"/>
      <c r="C1014" s="384"/>
      <c r="D1014" s="3"/>
      <c r="E1014" s="384"/>
      <c r="F1014" s="3"/>
      <c r="G1014" s="384"/>
      <c r="H1014" s="384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75">
      <c r="A1015" s="384"/>
      <c r="B1015" s="384"/>
      <c r="C1015" s="384"/>
      <c r="D1015" s="3"/>
      <c r="E1015" s="384"/>
      <c r="F1015" s="3"/>
      <c r="G1015" s="384"/>
      <c r="H1015" s="384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75">
      <c r="A1016" s="384"/>
      <c r="B1016" s="384"/>
      <c r="C1016" s="384"/>
      <c r="D1016" s="3"/>
      <c r="E1016" s="384"/>
      <c r="F1016" s="3"/>
      <c r="G1016" s="384"/>
      <c r="H1016" s="384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75">
      <c r="A1017" s="384"/>
      <c r="B1017" s="384"/>
      <c r="C1017" s="384"/>
      <c r="D1017" s="3"/>
      <c r="E1017" s="384"/>
      <c r="F1017" s="3"/>
      <c r="G1017" s="384"/>
      <c r="H1017" s="384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75">
      <c r="A1018" s="384"/>
      <c r="B1018" s="384"/>
      <c r="C1018" s="384"/>
      <c r="D1018" s="3"/>
      <c r="E1018" s="384"/>
      <c r="F1018" s="3"/>
      <c r="G1018" s="384"/>
      <c r="H1018" s="384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75">
      <c r="A1019" s="384"/>
      <c r="B1019" s="384"/>
      <c r="C1019" s="384"/>
      <c r="D1019" s="3"/>
      <c r="E1019" s="384"/>
      <c r="F1019" s="3"/>
      <c r="G1019" s="384"/>
      <c r="H1019" s="384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75">
      <c r="A1020" s="384"/>
      <c r="B1020" s="384"/>
      <c r="C1020" s="384"/>
      <c r="D1020" s="3"/>
      <c r="E1020" s="384"/>
      <c r="F1020" s="3"/>
      <c r="G1020" s="384"/>
      <c r="H1020" s="384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75">
      <c r="A1021" s="384"/>
      <c r="B1021" s="384"/>
      <c r="C1021" s="384"/>
      <c r="D1021" s="3"/>
      <c r="E1021" s="384"/>
      <c r="F1021" s="3"/>
      <c r="G1021" s="384"/>
      <c r="H1021" s="384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75">
      <c r="A1022" s="384"/>
      <c r="B1022" s="384"/>
      <c r="C1022" s="384"/>
      <c r="D1022" s="3"/>
      <c r="E1022" s="384"/>
      <c r="F1022" s="3"/>
      <c r="G1022" s="384"/>
      <c r="H1022" s="384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75">
      <c r="A1023" s="384"/>
      <c r="B1023" s="384"/>
      <c r="C1023" s="384"/>
      <c r="D1023" s="3"/>
      <c r="E1023" s="384"/>
      <c r="F1023" s="3"/>
      <c r="G1023" s="384"/>
      <c r="H1023" s="384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75">
      <c r="A1024" s="384"/>
      <c r="B1024" s="384"/>
      <c r="C1024" s="384"/>
      <c r="D1024" s="3"/>
      <c r="E1024" s="384"/>
      <c r="F1024" s="3"/>
      <c r="G1024" s="384"/>
      <c r="H1024" s="384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75">
      <c r="A1025" s="384"/>
      <c r="B1025" s="384"/>
      <c r="C1025" s="384"/>
      <c r="D1025" s="3"/>
      <c r="E1025" s="384"/>
      <c r="F1025" s="3"/>
      <c r="G1025" s="384"/>
      <c r="H1025" s="384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75">
      <c r="A1026" s="384"/>
      <c r="B1026" s="384"/>
      <c r="C1026" s="384"/>
      <c r="D1026" s="3"/>
      <c r="E1026" s="384"/>
      <c r="F1026" s="3"/>
      <c r="G1026" s="384"/>
      <c r="H1026" s="384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75">
      <c r="A1027" s="384"/>
      <c r="B1027" s="384"/>
      <c r="C1027" s="384"/>
      <c r="D1027" s="3"/>
      <c r="E1027" s="384"/>
      <c r="F1027" s="3"/>
      <c r="G1027" s="384"/>
      <c r="H1027" s="384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75">
      <c r="A1028" s="384"/>
      <c r="B1028" s="384"/>
      <c r="C1028" s="384"/>
      <c r="D1028" s="3"/>
      <c r="E1028" s="384"/>
      <c r="F1028" s="3"/>
      <c r="G1028" s="384"/>
      <c r="H1028" s="384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75">
      <c r="A1029" s="384"/>
      <c r="B1029" s="384"/>
      <c r="C1029" s="384"/>
      <c r="D1029" s="3"/>
      <c r="E1029" s="384"/>
      <c r="F1029" s="3"/>
      <c r="G1029" s="384"/>
      <c r="H1029" s="384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75">
      <c r="A1030" s="384"/>
      <c r="B1030" s="384"/>
      <c r="C1030" s="384"/>
      <c r="D1030" s="3"/>
      <c r="E1030" s="384"/>
      <c r="F1030" s="3"/>
      <c r="G1030" s="384"/>
      <c r="H1030" s="384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75">
      <c r="A1031" s="384"/>
      <c r="B1031" s="384"/>
      <c r="C1031" s="384"/>
      <c r="D1031" s="3"/>
      <c r="E1031" s="384"/>
      <c r="F1031" s="3"/>
      <c r="G1031" s="384"/>
      <c r="H1031" s="384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75">
      <c r="A1032" s="384"/>
      <c r="B1032" s="384"/>
      <c r="C1032" s="384"/>
      <c r="D1032" s="3"/>
      <c r="E1032" s="384"/>
      <c r="F1032" s="3"/>
      <c r="G1032" s="384"/>
      <c r="H1032" s="384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75">
      <c r="A1033" s="384"/>
      <c r="B1033" s="384"/>
      <c r="C1033" s="384"/>
      <c r="D1033" s="3"/>
      <c r="E1033" s="384"/>
      <c r="F1033" s="3"/>
      <c r="G1033" s="384"/>
      <c r="H1033" s="384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75">
      <c r="A1034" s="384"/>
      <c r="B1034" s="384"/>
      <c r="C1034" s="384"/>
      <c r="D1034" s="3"/>
      <c r="E1034" s="384"/>
      <c r="F1034" s="3"/>
      <c r="G1034" s="384"/>
      <c r="H1034" s="384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75">
      <c r="A1035" s="384"/>
      <c r="B1035" s="384"/>
      <c r="C1035" s="384"/>
      <c r="D1035" s="3"/>
      <c r="E1035" s="384"/>
      <c r="F1035" s="3"/>
      <c r="G1035" s="384"/>
      <c r="H1035" s="384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75">
      <c r="A1036" s="384"/>
      <c r="B1036" s="384"/>
      <c r="C1036" s="384"/>
      <c r="D1036" s="3"/>
      <c r="E1036" s="384"/>
      <c r="F1036" s="3"/>
      <c r="G1036" s="384"/>
      <c r="H1036" s="384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75">
      <c r="A1037" s="384"/>
      <c r="B1037" s="384"/>
      <c r="C1037" s="384"/>
      <c r="D1037" s="3"/>
      <c r="E1037" s="384"/>
      <c r="F1037" s="3"/>
      <c r="G1037" s="384"/>
      <c r="H1037" s="384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75">
      <c r="A1038" s="384"/>
      <c r="B1038" s="384"/>
      <c r="C1038" s="384"/>
      <c r="D1038" s="3"/>
      <c r="E1038" s="384"/>
      <c r="F1038" s="3"/>
      <c r="G1038" s="384"/>
      <c r="H1038" s="384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75">
      <c r="A1039" s="384"/>
      <c r="B1039" s="384"/>
      <c r="C1039" s="384"/>
      <c r="D1039" s="3"/>
      <c r="E1039" s="384"/>
      <c r="F1039" s="3"/>
      <c r="G1039" s="384"/>
      <c r="H1039" s="384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75">
      <c r="A1040" s="384"/>
      <c r="B1040" s="384"/>
      <c r="C1040" s="384"/>
      <c r="D1040" s="3"/>
      <c r="E1040" s="384"/>
      <c r="F1040" s="3"/>
      <c r="G1040" s="384"/>
      <c r="H1040" s="384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75">
      <c r="A1041" s="384"/>
      <c r="B1041" s="384"/>
      <c r="C1041" s="384"/>
      <c r="D1041" s="3"/>
      <c r="E1041" s="384"/>
      <c r="F1041" s="3"/>
      <c r="G1041" s="384"/>
      <c r="H1041" s="384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75">
      <c r="A1042" s="384"/>
      <c r="B1042" s="384"/>
      <c r="C1042" s="384"/>
      <c r="D1042" s="3"/>
      <c r="E1042" s="384"/>
      <c r="F1042" s="3"/>
      <c r="G1042" s="384"/>
      <c r="H1042" s="384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75">
      <c r="A1043" s="384"/>
      <c r="B1043" s="384"/>
      <c r="C1043" s="384"/>
      <c r="D1043" s="3"/>
      <c r="E1043" s="384"/>
      <c r="F1043" s="3"/>
      <c r="G1043" s="384"/>
      <c r="H1043" s="384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75">
      <c r="A1044" s="384"/>
      <c r="B1044" s="384"/>
      <c r="C1044" s="384"/>
      <c r="D1044" s="3"/>
      <c r="E1044" s="384"/>
      <c r="F1044" s="3"/>
      <c r="G1044" s="384"/>
      <c r="H1044" s="384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75">
      <c r="A1045" s="384"/>
      <c r="B1045" s="384"/>
      <c r="C1045" s="384"/>
      <c r="D1045" s="3"/>
      <c r="E1045" s="384"/>
      <c r="F1045" s="3"/>
      <c r="G1045" s="384"/>
      <c r="H1045" s="384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75">
      <c r="A1046" s="384"/>
      <c r="B1046" s="384"/>
      <c r="C1046" s="384"/>
      <c r="D1046" s="3"/>
      <c r="E1046" s="384"/>
      <c r="F1046" s="3"/>
      <c r="G1046" s="384"/>
      <c r="H1046" s="384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75">
      <c r="A1047" s="384"/>
      <c r="B1047" s="384"/>
      <c r="C1047" s="384"/>
      <c r="D1047" s="3"/>
      <c r="E1047" s="384"/>
      <c r="F1047" s="3"/>
      <c r="G1047" s="384"/>
      <c r="H1047" s="384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75">
      <c r="A1048" s="384"/>
      <c r="B1048" s="384"/>
      <c r="C1048" s="384"/>
      <c r="D1048" s="3"/>
      <c r="E1048" s="384"/>
      <c r="F1048" s="3"/>
      <c r="G1048" s="384"/>
      <c r="H1048" s="384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75">
      <c r="A1049" s="384"/>
      <c r="B1049" s="384"/>
      <c r="C1049" s="384"/>
      <c r="D1049" s="3"/>
      <c r="E1049" s="384"/>
      <c r="F1049" s="3"/>
      <c r="G1049" s="384"/>
      <c r="H1049" s="384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75">
      <c r="A1050" s="384"/>
      <c r="B1050" s="384"/>
      <c r="C1050" s="384"/>
      <c r="D1050" s="3"/>
      <c r="E1050" s="384"/>
      <c r="F1050" s="3"/>
      <c r="G1050" s="384"/>
      <c r="H1050" s="384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75">
      <c r="A1051" s="384"/>
      <c r="B1051" s="384"/>
      <c r="C1051" s="384"/>
      <c r="D1051" s="3"/>
      <c r="E1051" s="384"/>
      <c r="F1051" s="3"/>
      <c r="G1051" s="384"/>
      <c r="H1051" s="384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75">
      <c r="A1052" s="384"/>
      <c r="B1052" s="384"/>
      <c r="C1052" s="384"/>
      <c r="D1052" s="3"/>
      <c r="E1052" s="384"/>
      <c r="F1052" s="3"/>
      <c r="G1052" s="384"/>
      <c r="H1052" s="384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75">
      <c r="A1053" s="384"/>
      <c r="B1053" s="384"/>
      <c r="C1053" s="384"/>
      <c r="D1053" s="3"/>
      <c r="E1053" s="384"/>
      <c r="F1053" s="3"/>
      <c r="G1053" s="384"/>
      <c r="H1053" s="384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75">
      <c r="A1054" s="384"/>
      <c r="B1054" s="384"/>
      <c r="C1054" s="384"/>
      <c r="D1054" s="3"/>
      <c r="E1054" s="384"/>
      <c r="F1054" s="3"/>
      <c r="G1054" s="384"/>
      <c r="H1054" s="384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75">
      <c r="A1055" s="384"/>
      <c r="B1055" s="384"/>
      <c r="C1055" s="384"/>
      <c r="D1055" s="3"/>
      <c r="E1055" s="384"/>
      <c r="F1055" s="3"/>
      <c r="G1055" s="384"/>
      <c r="H1055" s="384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75">
      <c r="A1056" s="384"/>
      <c r="B1056" s="384"/>
      <c r="C1056" s="384"/>
      <c r="D1056" s="3"/>
      <c r="E1056" s="384"/>
      <c r="F1056" s="3"/>
      <c r="G1056" s="384"/>
      <c r="H1056" s="384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 x14ac:dyDescent="0.75">
      <c r="A1057" s="384"/>
      <c r="B1057" s="384"/>
      <c r="C1057" s="384"/>
      <c r="D1057" s="3"/>
      <c r="E1057" s="384"/>
      <c r="F1057" s="3"/>
      <c r="G1057" s="384"/>
      <c r="H1057" s="384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 x14ac:dyDescent="0.75">
      <c r="A1058" s="384"/>
      <c r="B1058" s="384"/>
      <c r="C1058" s="384"/>
      <c r="D1058" s="3"/>
      <c r="E1058" s="384"/>
      <c r="F1058" s="3"/>
      <c r="G1058" s="384"/>
      <c r="H1058" s="384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 x14ac:dyDescent="0.75">
      <c r="A1059" s="384"/>
      <c r="B1059" s="384"/>
      <c r="C1059" s="384"/>
      <c r="D1059" s="3"/>
      <c r="E1059" s="384"/>
      <c r="F1059" s="3"/>
      <c r="G1059" s="384"/>
      <c r="H1059" s="384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 x14ac:dyDescent="0.75">
      <c r="A1060" s="384"/>
      <c r="B1060" s="384"/>
      <c r="C1060" s="384"/>
      <c r="D1060" s="3"/>
      <c r="E1060" s="384"/>
      <c r="F1060" s="3"/>
      <c r="G1060" s="384"/>
      <c r="H1060" s="384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 x14ac:dyDescent="0.75">
      <c r="A1061" s="384"/>
      <c r="B1061" s="384"/>
      <c r="C1061" s="384"/>
      <c r="D1061" s="3"/>
      <c r="E1061" s="384"/>
      <c r="F1061" s="3"/>
      <c r="G1061" s="384"/>
      <c r="H1061" s="384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 x14ac:dyDescent="0.75">
      <c r="A1062" s="384"/>
      <c r="B1062" s="384"/>
      <c r="C1062" s="384"/>
      <c r="D1062" s="3"/>
      <c r="E1062" s="384"/>
      <c r="F1062" s="3"/>
      <c r="G1062" s="384"/>
      <c r="H1062" s="384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 x14ac:dyDescent="0.75">
      <c r="A1063" s="384"/>
      <c r="B1063" s="384"/>
      <c r="C1063" s="384"/>
      <c r="D1063" s="3"/>
      <c r="E1063" s="384"/>
      <c r="F1063" s="3"/>
      <c r="G1063" s="384"/>
      <c r="H1063" s="384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 x14ac:dyDescent="0.75">
      <c r="A1064" s="384"/>
      <c r="B1064" s="384"/>
      <c r="C1064" s="384"/>
      <c r="D1064" s="3"/>
      <c r="E1064" s="384"/>
      <c r="F1064" s="3"/>
      <c r="G1064" s="384"/>
      <c r="H1064" s="384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 x14ac:dyDescent="0.75">
      <c r="A1065" s="384"/>
      <c r="B1065" s="384"/>
      <c r="C1065" s="384"/>
      <c r="D1065" s="3"/>
      <c r="E1065" s="384"/>
      <c r="F1065" s="3"/>
      <c r="G1065" s="384"/>
      <c r="H1065" s="384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 x14ac:dyDescent="0.75">
      <c r="A1066" s="384"/>
      <c r="B1066" s="384"/>
      <c r="C1066" s="384"/>
      <c r="D1066" s="3"/>
      <c r="E1066" s="384"/>
      <c r="F1066" s="3"/>
      <c r="G1066" s="384"/>
      <c r="H1066" s="384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 x14ac:dyDescent="0.75">
      <c r="A1067" s="384"/>
      <c r="B1067" s="384"/>
      <c r="C1067" s="384"/>
      <c r="D1067" s="3"/>
      <c r="E1067" s="384"/>
      <c r="F1067" s="3"/>
      <c r="G1067" s="384"/>
      <c r="H1067" s="384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 x14ac:dyDescent="0.75">
      <c r="A1068" s="384"/>
      <c r="B1068" s="384"/>
      <c r="C1068" s="384"/>
      <c r="D1068" s="3"/>
      <c r="E1068" s="384"/>
      <c r="F1068" s="3"/>
      <c r="G1068" s="384"/>
      <c r="H1068" s="384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 x14ac:dyDescent="0.75">
      <c r="A1069" s="384"/>
      <c r="B1069" s="384"/>
      <c r="C1069" s="384"/>
      <c r="D1069" s="3"/>
      <c r="E1069" s="384"/>
      <c r="F1069" s="3"/>
      <c r="G1069" s="384"/>
      <c r="H1069" s="384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 x14ac:dyDescent="0.75">
      <c r="A1070" s="384"/>
      <c r="B1070" s="384"/>
      <c r="C1070" s="384"/>
      <c r="D1070" s="3"/>
      <c r="E1070" s="384"/>
      <c r="F1070" s="3"/>
      <c r="G1070" s="384"/>
      <c r="H1070" s="384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 x14ac:dyDescent="0.75">
      <c r="A1071" s="384"/>
      <c r="B1071" s="384"/>
      <c r="C1071" s="384"/>
      <c r="D1071" s="3"/>
      <c r="E1071" s="384"/>
      <c r="F1071" s="3"/>
      <c r="G1071" s="384"/>
      <c r="H1071" s="384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 x14ac:dyDescent="0.75">
      <c r="A1072" s="384"/>
      <c r="B1072" s="384"/>
      <c r="C1072" s="384"/>
      <c r="D1072" s="3"/>
      <c r="E1072" s="384"/>
      <c r="F1072" s="3"/>
      <c r="G1072" s="384"/>
      <c r="H1072" s="384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 x14ac:dyDescent="0.75">
      <c r="A1073" s="384"/>
      <c r="B1073" s="384"/>
      <c r="C1073" s="384"/>
      <c r="D1073" s="3"/>
      <c r="E1073" s="384"/>
      <c r="F1073" s="3"/>
      <c r="G1073" s="384"/>
      <c r="H1073" s="384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 x14ac:dyDescent="0.75">
      <c r="A1074" s="384"/>
      <c r="B1074" s="384"/>
      <c r="C1074" s="384"/>
      <c r="D1074" s="3"/>
      <c r="E1074" s="384"/>
      <c r="F1074" s="3"/>
      <c r="G1074" s="384"/>
      <c r="H1074" s="384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 x14ac:dyDescent="0.75">
      <c r="A1075" s="384"/>
      <c r="B1075" s="384"/>
      <c r="C1075" s="384"/>
      <c r="D1075" s="3"/>
      <c r="E1075" s="384"/>
      <c r="F1075" s="3"/>
      <c r="G1075" s="384"/>
      <c r="H1075" s="384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 x14ac:dyDescent="0.75">
      <c r="A1076" s="384"/>
      <c r="B1076" s="384"/>
      <c r="C1076" s="384"/>
      <c r="D1076" s="3"/>
      <c r="E1076" s="384"/>
      <c r="F1076" s="3"/>
      <c r="G1076" s="384"/>
      <c r="H1076" s="384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 x14ac:dyDescent="0.75">
      <c r="A1077" s="384"/>
      <c r="B1077" s="384"/>
      <c r="C1077" s="384"/>
      <c r="D1077" s="3"/>
      <c r="E1077" s="384"/>
      <c r="F1077" s="3"/>
      <c r="G1077" s="384"/>
      <c r="H1077" s="384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5.75" customHeight="1" x14ac:dyDescent="0.75">
      <c r="A1078" s="384"/>
      <c r="B1078" s="384"/>
      <c r="C1078" s="384"/>
      <c r="D1078" s="3"/>
      <c r="E1078" s="384"/>
      <c r="F1078" s="3"/>
      <c r="G1078" s="384"/>
      <c r="H1078" s="384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5.75" customHeight="1" x14ac:dyDescent="0.75">
      <c r="A1079" s="384"/>
      <c r="B1079" s="384"/>
      <c r="C1079" s="384"/>
      <c r="D1079" s="3"/>
      <c r="E1079" s="384"/>
      <c r="F1079" s="3"/>
      <c r="G1079" s="384"/>
      <c r="H1079" s="384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5.75" customHeight="1" x14ac:dyDescent="0.75">
      <c r="A1080" s="384"/>
      <c r="B1080" s="384"/>
      <c r="C1080" s="384"/>
      <c r="D1080" s="3"/>
      <c r="E1080" s="384"/>
      <c r="F1080" s="3"/>
      <c r="G1080" s="384"/>
      <c r="H1080" s="384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5.75" customHeight="1" x14ac:dyDescent="0.75">
      <c r="A1081" s="384"/>
      <c r="B1081" s="384"/>
      <c r="C1081" s="384"/>
      <c r="D1081" s="3"/>
      <c r="E1081" s="384"/>
      <c r="F1081" s="3"/>
      <c r="G1081" s="384"/>
      <c r="H1081" s="384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5.75" customHeight="1" x14ac:dyDescent="0.75">
      <c r="A1082" s="384"/>
      <c r="B1082" s="384"/>
      <c r="C1082" s="384"/>
      <c r="D1082" s="3"/>
      <c r="E1082" s="384"/>
      <c r="F1082" s="3"/>
      <c r="G1082" s="384"/>
      <c r="H1082" s="384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5.75" customHeight="1" x14ac:dyDescent="0.75">
      <c r="A1083" s="384"/>
      <c r="B1083" s="384"/>
      <c r="C1083" s="384"/>
      <c r="D1083" s="3"/>
      <c r="E1083" s="384"/>
      <c r="F1083" s="3"/>
      <c r="G1083" s="384"/>
      <c r="H1083" s="384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5.75" customHeight="1" x14ac:dyDescent="0.75">
      <c r="A1084" s="384"/>
      <c r="B1084" s="384"/>
      <c r="C1084" s="384"/>
      <c r="D1084" s="3"/>
      <c r="E1084" s="384"/>
      <c r="F1084" s="3"/>
      <c r="G1084" s="384"/>
      <c r="H1084" s="384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5.75" customHeight="1" x14ac:dyDescent="0.75">
      <c r="A1085" s="384"/>
      <c r="B1085" s="384"/>
      <c r="C1085" s="384"/>
      <c r="D1085" s="3"/>
      <c r="E1085" s="384"/>
      <c r="F1085" s="3"/>
      <c r="G1085" s="384"/>
      <c r="H1085" s="384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5.75" customHeight="1" x14ac:dyDescent="0.75">
      <c r="A1086" s="384"/>
      <c r="B1086" s="384"/>
      <c r="C1086" s="384"/>
      <c r="D1086" s="3"/>
      <c r="E1086" s="384"/>
      <c r="F1086" s="3"/>
      <c r="G1086" s="384"/>
      <c r="H1086" s="384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5.75" customHeight="1" x14ac:dyDescent="0.75">
      <c r="A1087" s="384"/>
      <c r="B1087" s="384"/>
      <c r="C1087" s="384"/>
      <c r="D1087" s="3"/>
      <c r="E1087" s="384"/>
      <c r="F1087" s="3"/>
      <c r="G1087" s="384"/>
      <c r="H1087" s="384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5.75" customHeight="1" x14ac:dyDescent="0.75">
      <c r="A1088" s="384"/>
      <c r="B1088" s="384"/>
      <c r="C1088" s="384"/>
      <c r="D1088" s="3"/>
      <c r="E1088" s="384"/>
      <c r="F1088" s="3"/>
      <c r="G1088" s="384"/>
      <c r="H1088" s="384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5.75" customHeight="1" x14ac:dyDescent="0.75">
      <c r="A1089" s="384"/>
      <c r="B1089" s="384"/>
      <c r="C1089" s="384"/>
      <c r="D1089" s="3"/>
      <c r="E1089" s="384"/>
      <c r="F1089" s="3"/>
      <c r="G1089" s="384"/>
      <c r="H1089" s="384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5.75" customHeight="1" x14ac:dyDescent="0.75">
      <c r="A1090" s="384"/>
      <c r="B1090" s="384"/>
      <c r="C1090" s="384"/>
      <c r="D1090" s="3"/>
      <c r="E1090" s="384"/>
      <c r="F1090" s="3"/>
      <c r="G1090" s="384"/>
      <c r="H1090" s="384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5.75" customHeight="1" x14ac:dyDescent="0.75">
      <c r="A1091" s="384"/>
      <c r="B1091" s="384"/>
      <c r="C1091" s="384"/>
      <c r="D1091" s="3"/>
      <c r="E1091" s="384"/>
      <c r="F1091" s="3"/>
      <c r="G1091" s="384"/>
      <c r="H1091" s="384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5.75" customHeight="1" x14ac:dyDescent="0.75">
      <c r="A1092" s="384"/>
      <c r="B1092" s="384"/>
      <c r="C1092" s="384"/>
      <c r="D1092" s="3"/>
      <c r="E1092" s="384"/>
      <c r="F1092" s="3"/>
      <c r="G1092" s="384"/>
      <c r="H1092" s="384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5.75" customHeight="1" x14ac:dyDescent="0.75">
      <c r="A1093" s="384"/>
      <c r="B1093" s="384"/>
      <c r="C1093" s="384"/>
      <c r="D1093" s="3"/>
      <c r="E1093" s="384"/>
      <c r="F1093" s="3"/>
      <c r="G1093" s="384"/>
      <c r="H1093" s="384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5.75" customHeight="1" x14ac:dyDescent="0.75">
      <c r="A1094" s="384"/>
      <c r="B1094" s="384"/>
      <c r="C1094" s="384"/>
      <c r="D1094" s="3"/>
      <c r="E1094" s="384"/>
      <c r="F1094" s="3"/>
      <c r="G1094" s="384"/>
      <c r="H1094" s="384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5.75" customHeight="1" x14ac:dyDescent="0.75">
      <c r="A1095" s="384"/>
      <c r="B1095" s="384"/>
      <c r="C1095" s="384"/>
      <c r="D1095" s="3"/>
      <c r="E1095" s="384"/>
      <c r="F1095" s="3"/>
      <c r="G1095" s="384"/>
      <c r="H1095" s="384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5.75" customHeight="1" x14ac:dyDescent="0.75">
      <c r="A1096" s="384"/>
      <c r="B1096" s="384"/>
      <c r="C1096" s="384"/>
      <c r="D1096" s="3"/>
      <c r="E1096" s="384"/>
      <c r="F1096" s="3"/>
      <c r="G1096" s="384"/>
      <c r="H1096" s="384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5.75" customHeight="1" x14ac:dyDescent="0.75">
      <c r="A1097" s="384"/>
      <c r="B1097" s="384"/>
      <c r="C1097" s="384"/>
      <c r="D1097" s="3"/>
      <c r="E1097" s="384"/>
      <c r="F1097" s="3"/>
      <c r="G1097" s="384"/>
      <c r="H1097" s="384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5.75" customHeight="1" x14ac:dyDescent="0.75">
      <c r="A1098" s="384"/>
      <c r="B1098" s="384"/>
      <c r="C1098" s="384"/>
      <c r="D1098" s="3"/>
      <c r="E1098" s="384"/>
      <c r="F1098" s="3"/>
      <c r="G1098" s="384"/>
      <c r="H1098" s="384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5.75" customHeight="1" x14ac:dyDescent="0.75">
      <c r="A1099" s="384"/>
      <c r="B1099" s="384"/>
      <c r="C1099" s="384"/>
      <c r="D1099" s="3"/>
      <c r="E1099" s="384"/>
      <c r="F1099" s="3"/>
      <c r="G1099" s="384"/>
      <c r="H1099" s="384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5.75" customHeight="1" x14ac:dyDescent="0.75">
      <c r="A1100" s="384"/>
      <c r="B1100" s="384"/>
      <c r="C1100" s="384"/>
      <c r="D1100" s="3"/>
      <c r="E1100" s="384"/>
      <c r="F1100" s="3"/>
      <c r="G1100" s="384"/>
      <c r="H1100" s="384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5.75" customHeight="1" x14ac:dyDescent="0.75">
      <c r="A1101" s="384"/>
      <c r="B1101" s="384"/>
      <c r="C1101" s="384"/>
      <c r="D1101" s="3"/>
      <c r="E1101" s="384"/>
      <c r="F1101" s="3"/>
      <c r="G1101" s="384"/>
      <c r="H1101" s="384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5.75" customHeight="1" x14ac:dyDescent="0.75">
      <c r="A1102" s="384"/>
      <c r="B1102" s="384"/>
      <c r="C1102" s="384"/>
      <c r="D1102" s="3"/>
      <c r="E1102" s="384"/>
      <c r="F1102" s="3"/>
      <c r="G1102" s="384"/>
      <c r="H1102" s="384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5.75" customHeight="1" x14ac:dyDescent="0.75">
      <c r="A1103" s="384"/>
      <c r="B1103" s="384"/>
      <c r="C1103" s="384"/>
      <c r="D1103" s="3"/>
      <c r="E1103" s="384"/>
      <c r="F1103" s="3"/>
      <c r="G1103" s="384"/>
      <c r="H1103" s="384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5.75" customHeight="1" x14ac:dyDescent="0.75">
      <c r="A1104" s="384"/>
      <c r="B1104" s="384"/>
      <c r="C1104" s="384"/>
      <c r="D1104" s="3"/>
      <c r="E1104" s="384"/>
      <c r="F1104" s="3"/>
      <c r="G1104" s="384"/>
      <c r="H1104" s="384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5.75" customHeight="1" x14ac:dyDescent="0.75">
      <c r="A1105" s="384"/>
      <c r="B1105" s="384"/>
      <c r="C1105" s="384"/>
      <c r="D1105" s="3"/>
      <c r="E1105" s="384"/>
      <c r="F1105" s="3"/>
      <c r="G1105" s="384"/>
      <c r="H1105" s="384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5.75" customHeight="1" x14ac:dyDescent="0.75">
      <c r="A1106" s="384"/>
      <c r="B1106" s="384"/>
      <c r="C1106" s="384"/>
      <c r="D1106" s="3"/>
      <c r="E1106" s="384"/>
      <c r="F1106" s="3"/>
      <c r="G1106" s="384"/>
      <c r="H1106" s="384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5.75" customHeight="1" x14ac:dyDescent="0.75">
      <c r="A1107" s="384"/>
      <c r="B1107" s="384"/>
      <c r="C1107" s="384"/>
      <c r="D1107" s="3"/>
      <c r="E1107" s="384"/>
      <c r="F1107" s="3"/>
      <c r="G1107" s="384"/>
      <c r="H1107" s="384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5.75" customHeight="1" x14ac:dyDescent="0.75">
      <c r="A1108" s="384"/>
      <c r="B1108" s="384"/>
      <c r="C1108" s="384"/>
      <c r="D1108" s="3"/>
      <c r="E1108" s="384"/>
      <c r="F1108" s="3"/>
      <c r="G1108" s="384"/>
      <c r="H1108" s="384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5.75" customHeight="1" x14ac:dyDescent="0.75">
      <c r="A1109" s="384"/>
      <c r="B1109" s="384"/>
      <c r="C1109" s="384"/>
      <c r="D1109" s="3"/>
      <c r="E1109" s="384"/>
      <c r="F1109" s="3"/>
      <c r="G1109" s="384"/>
      <c r="H1109" s="384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5.75" customHeight="1" x14ac:dyDescent="0.75">
      <c r="A1110" s="384"/>
      <c r="B1110" s="384"/>
      <c r="C1110" s="384"/>
      <c r="D1110" s="3"/>
      <c r="E1110" s="384"/>
      <c r="F1110" s="3"/>
      <c r="G1110" s="384"/>
      <c r="H1110" s="384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5.75" customHeight="1" x14ac:dyDescent="0.75">
      <c r="A1111" s="384"/>
      <c r="B1111" s="384"/>
      <c r="C1111" s="384"/>
      <c r="D1111" s="3"/>
      <c r="E1111" s="384"/>
      <c r="F1111" s="3"/>
      <c r="G1111" s="384"/>
      <c r="H1111" s="384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5.75" customHeight="1" x14ac:dyDescent="0.75">
      <c r="A1112" s="384"/>
      <c r="B1112" s="384"/>
      <c r="C1112" s="384"/>
      <c r="D1112" s="3"/>
      <c r="E1112" s="384"/>
      <c r="F1112" s="3"/>
      <c r="G1112" s="384"/>
      <c r="H1112" s="384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5.75" customHeight="1" x14ac:dyDescent="0.75">
      <c r="A1113" s="384"/>
      <c r="B1113" s="384"/>
      <c r="C1113" s="384"/>
      <c r="D1113" s="3"/>
      <c r="E1113" s="384"/>
      <c r="F1113" s="3"/>
      <c r="G1113" s="384"/>
      <c r="H1113" s="384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5.75" customHeight="1" x14ac:dyDescent="0.75">
      <c r="A1114" s="384"/>
      <c r="B1114" s="384"/>
      <c r="C1114" s="384"/>
      <c r="D1114" s="3"/>
      <c r="E1114" s="384"/>
      <c r="F1114" s="3"/>
      <c r="G1114" s="384"/>
      <c r="H1114" s="384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5.75" customHeight="1" x14ac:dyDescent="0.75">
      <c r="A1115" s="384"/>
      <c r="B1115" s="384"/>
      <c r="C1115" s="384"/>
      <c r="D1115" s="3"/>
      <c r="E1115" s="384"/>
      <c r="F1115" s="3"/>
      <c r="G1115" s="384"/>
      <c r="H1115" s="384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5.75" customHeight="1" x14ac:dyDescent="0.75">
      <c r="A1116" s="384"/>
      <c r="B1116" s="384"/>
      <c r="C1116" s="384"/>
      <c r="D1116" s="3"/>
      <c r="E1116" s="384"/>
      <c r="F1116" s="3"/>
      <c r="G1116" s="384"/>
      <c r="H1116" s="384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5.75" customHeight="1" x14ac:dyDescent="0.75">
      <c r="A1117" s="384"/>
      <c r="B1117" s="384"/>
      <c r="C1117" s="384"/>
      <c r="D1117" s="3"/>
      <c r="E1117" s="384"/>
      <c r="F1117" s="3"/>
      <c r="G1117" s="384"/>
      <c r="H1117" s="384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5.75" customHeight="1" x14ac:dyDescent="0.75">
      <c r="A1118" s="384"/>
      <c r="B1118" s="384"/>
      <c r="C1118" s="384"/>
      <c r="D1118" s="3"/>
      <c r="E1118" s="384"/>
      <c r="F1118" s="3"/>
      <c r="G1118" s="384"/>
      <c r="H1118" s="384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5.75" customHeight="1" x14ac:dyDescent="0.75">
      <c r="A1119" s="384"/>
      <c r="B1119" s="384"/>
      <c r="C1119" s="384"/>
      <c r="D1119" s="3"/>
      <c r="E1119" s="384"/>
      <c r="F1119" s="3"/>
      <c r="G1119" s="384"/>
      <c r="H1119" s="384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5.75" customHeight="1" x14ac:dyDescent="0.75">
      <c r="A1120" s="384"/>
      <c r="B1120" s="384"/>
      <c r="C1120" s="384"/>
      <c r="D1120" s="3"/>
      <c r="E1120" s="384"/>
      <c r="F1120" s="3"/>
      <c r="G1120" s="384"/>
      <c r="H1120" s="384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5.75" customHeight="1" x14ac:dyDescent="0.75">
      <c r="A1121" s="384"/>
      <c r="B1121" s="384"/>
      <c r="C1121" s="384"/>
      <c r="D1121" s="3"/>
      <c r="E1121" s="384"/>
      <c r="F1121" s="3"/>
      <c r="G1121" s="384"/>
      <c r="H1121" s="384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5.75" customHeight="1" x14ac:dyDescent="0.75">
      <c r="A1122" s="384"/>
      <c r="B1122" s="384"/>
      <c r="C1122" s="384"/>
      <c r="D1122" s="3"/>
      <c r="E1122" s="384"/>
      <c r="F1122" s="3"/>
      <c r="G1122" s="384"/>
      <c r="H1122" s="384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5.75" customHeight="1" x14ac:dyDescent="0.75">
      <c r="A1123" s="384"/>
      <c r="B1123" s="384"/>
      <c r="C1123" s="384"/>
      <c r="D1123" s="3"/>
      <c r="E1123" s="384"/>
      <c r="F1123" s="3"/>
      <c r="G1123" s="384"/>
      <c r="H1123" s="384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5.75" customHeight="1" x14ac:dyDescent="0.75">
      <c r="A1124" s="384"/>
      <c r="B1124" s="384"/>
      <c r="C1124" s="384"/>
      <c r="D1124" s="3"/>
      <c r="E1124" s="384"/>
      <c r="F1124" s="3"/>
      <c r="G1124" s="384"/>
      <c r="H1124" s="384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5.75" customHeight="1" x14ac:dyDescent="0.75">
      <c r="A1125" s="384"/>
      <c r="B1125" s="384"/>
      <c r="C1125" s="384"/>
      <c r="D1125" s="3"/>
      <c r="E1125" s="384"/>
      <c r="F1125" s="3"/>
      <c r="G1125" s="384"/>
      <c r="H1125" s="384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5.75" customHeight="1" x14ac:dyDescent="0.75">
      <c r="A1126" s="384"/>
      <c r="B1126" s="384"/>
      <c r="C1126" s="384"/>
      <c r="D1126" s="3"/>
      <c r="E1126" s="384"/>
      <c r="F1126" s="3"/>
      <c r="G1126" s="384"/>
      <c r="H1126" s="384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5.75" customHeight="1" x14ac:dyDescent="0.75">
      <c r="A1127" s="384"/>
      <c r="B1127" s="384"/>
      <c r="C1127" s="384"/>
      <c r="D1127" s="3"/>
      <c r="E1127" s="384"/>
      <c r="F1127" s="3"/>
      <c r="G1127" s="384"/>
      <c r="H1127" s="384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5.75" customHeight="1" x14ac:dyDescent="0.75">
      <c r="A1128" s="384"/>
      <c r="B1128" s="384"/>
      <c r="C1128" s="384"/>
      <c r="D1128" s="3"/>
      <c r="E1128" s="384"/>
      <c r="F1128" s="3"/>
      <c r="G1128" s="384"/>
      <c r="H1128" s="384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5.75" customHeight="1" x14ac:dyDescent="0.75">
      <c r="A1129" s="384"/>
      <c r="B1129" s="384"/>
      <c r="C1129" s="384"/>
      <c r="D1129" s="3"/>
      <c r="E1129" s="384"/>
      <c r="F1129" s="3"/>
      <c r="G1129" s="384"/>
      <c r="H1129" s="384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5.75" customHeight="1" x14ac:dyDescent="0.75">
      <c r="A1130" s="384"/>
      <c r="B1130" s="384"/>
      <c r="C1130" s="384"/>
      <c r="D1130" s="3"/>
      <c r="E1130" s="384"/>
      <c r="F1130" s="3"/>
      <c r="G1130" s="384"/>
      <c r="H1130" s="384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5.75" customHeight="1" x14ac:dyDescent="0.75">
      <c r="A1131" s="384"/>
      <c r="B1131" s="384"/>
      <c r="C1131" s="384"/>
      <c r="D1131" s="3"/>
      <c r="E1131" s="384"/>
      <c r="F1131" s="3"/>
      <c r="G1131" s="384"/>
      <c r="H1131" s="384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</sheetData>
  <mergeCells count="196">
    <mergeCell ref="F42:F45"/>
    <mergeCell ref="G42:G45"/>
    <mergeCell ref="G32:G37"/>
    <mergeCell ref="C32:C37"/>
    <mergeCell ref="D32:D37"/>
    <mergeCell ref="E32:E37"/>
    <mergeCell ref="F32:F37"/>
    <mergeCell ref="B168:C168"/>
    <mergeCell ref="H2:J2"/>
    <mergeCell ref="B4:J4"/>
    <mergeCell ref="B5:J5"/>
    <mergeCell ref="B6:J6"/>
    <mergeCell ref="B7:J7"/>
    <mergeCell ref="B9:D9"/>
    <mergeCell ref="E9:J9"/>
    <mergeCell ref="B148:C148"/>
    <mergeCell ref="B150:D150"/>
    <mergeCell ref="E150:J150"/>
    <mergeCell ref="B158:C158"/>
    <mergeCell ref="B160:D160"/>
    <mergeCell ref="E160:J160"/>
    <mergeCell ref="B11:B22"/>
    <mergeCell ref="C11:C22"/>
    <mergeCell ref="D11:D22"/>
    <mergeCell ref="E11:E22"/>
    <mergeCell ref="F11:F22"/>
    <mergeCell ref="H32:H37"/>
    <mergeCell ref="G39:G41"/>
    <mergeCell ref="H39:H41"/>
    <mergeCell ref="B46:B51"/>
    <mergeCell ref="C46:C51"/>
    <mergeCell ref="G11:G22"/>
    <mergeCell ref="H11:H22"/>
    <mergeCell ref="G23:G31"/>
    <mergeCell ref="H23:H31"/>
    <mergeCell ref="B32:B37"/>
    <mergeCell ref="G55:G57"/>
    <mergeCell ref="H55:H57"/>
    <mergeCell ref="B58:B59"/>
    <mergeCell ref="C58:C59"/>
    <mergeCell ref="B23:B31"/>
    <mergeCell ref="C23:C31"/>
    <mergeCell ref="D23:D31"/>
    <mergeCell ref="E23:E31"/>
    <mergeCell ref="F23:F31"/>
    <mergeCell ref="D46:D51"/>
    <mergeCell ref="B42:B45"/>
    <mergeCell ref="C42:C45"/>
    <mergeCell ref="D42:D45"/>
    <mergeCell ref="B39:B41"/>
    <mergeCell ref="C39:C41"/>
    <mergeCell ref="D39:D41"/>
    <mergeCell ref="E39:E41"/>
    <mergeCell ref="F39:F41"/>
    <mergeCell ref="E42:E45"/>
    <mergeCell ref="B60:B64"/>
    <mergeCell ref="C60:C64"/>
    <mergeCell ref="D60:D64"/>
    <mergeCell ref="E60:E64"/>
    <mergeCell ref="F60:F64"/>
    <mergeCell ref="G60:G64"/>
    <mergeCell ref="H60:H64"/>
    <mergeCell ref="B55:B57"/>
    <mergeCell ref="C55:C57"/>
    <mergeCell ref="D55:D57"/>
    <mergeCell ref="E55:E57"/>
    <mergeCell ref="F55:F57"/>
    <mergeCell ref="G65:G67"/>
    <mergeCell ref="H65:H67"/>
    <mergeCell ref="B68:B69"/>
    <mergeCell ref="C68:C69"/>
    <mergeCell ref="D68:D69"/>
    <mergeCell ref="E68:E69"/>
    <mergeCell ref="F68:F69"/>
    <mergeCell ref="G68:G69"/>
    <mergeCell ref="H68:H69"/>
    <mergeCell ref="B65:B67"/>
    <mergeCell ref="C65:C67"/>
    <mergeCell ref="D65:D67"/>
    <mergeCell ref="E65:E67"/>
    <mergeCell ref="F65:F67"/>
    <mergeCell ref="G71:G75"/>
    <mergeCell ref="B77:B78"/>
    <mergeCell ref="C77:C78"/>
    <mergeCell ref="D77:D78"/>
    <mergeCell ref="E77:E78"/>
    <mergeCell ref="F77:F78"/>
    <mergeCell ref="G77:G78"/>
    <mergeCell ref="B71:B75"/>
    <mergeCell ref="C71:C75"/>
    <mergeCell ref="D71:D75"/>
    <mergeCell ref="E71:E75"/>
    <mergeCell ref="F71:F75"/>
    <mergeCell ref="G88:G91"/>
    <mergeCell ref="H88:H91"/>
    <mergeCell ref="B88:B91"/>
    <mergeCell ref="C88:C91"/>
    <mergeCell ref="D88:D91"/>
    <mergeCell ref="E88:E91"/>
    <mergeCell ref="F88:F91"/>
    <mergeCell ref="H77:H78"/>
    <mergeCell ref="B79:B87"/>
    <mergeCell ref="C79:C87"/>
    <mergeCell ref="D79:D87"/>
    <mergeCell ref="E79:E87"/>
    <mergeCell ref="F79:F87"/>
    <mergeCell ref="G79:G87"/>
    <mergeCell ref="H79:H87"/>
    <mergeCell ref="G94:G96"/>
    <mergeCell ref="H94:H96"/>
    <mergeCell ref="B94:B96"/>
    <mergeCell ref="B97:B99"/>
    <mergeCell ref="C97:C99"/>
    <mergeCell ref="D97:D99"/>
    <mergeCell ref="E97:E99"/>
    <mergeCell ref="F97:F99"/>
    <mergeCell ref="G97:G99"/>
    <mergeCell ref="H97:H99"/>
    <mergeCell ref="C94:C96"/>
    <mergeCell ref="D94:D96"/>
    <mergeCell ref="E94:E96"/>
    <mergeCell ref="F94:F96"/>
    <mergeCell ref="G104:G109"/>
    <mergeCell ref="H104:H109"/>
    <mergeCell ref="B104:B109"/>
    <mergeCell ref="C104:C109"/>
    <mergeCell ref="D104:D109"/>
    <mergeCell ref="E104:E109"/>
    <mergeCell ref="F104:F109"/>
    <mergeCell ref="B101:B103"/>
    <mergeCell ref="C101:C103"/>
    <mergeCell ref="D101:D103"/>
    <mergeCell ref="E101:E103"/>
    <mergeCell ref="F101:F103"/>
    <mergeCell ref="G101:G103"/>
    <mergeCell ref="H101:H103"/>
    <mergeCell ref="B125:B127"/>
    <mergeCell ref="C125:C127"/>
    <mergeCell ref="D125:D127"/>
    <mergeCell ref="E125:E127"/>
    <mergeCell ref="F125:F127"/>
    <mergeCell ref="G125:G127"/>
    <mergeCell ref="H125:H127"/>
    <mergeCell ref="B117:B124"/>
    <mergeCell ref="C117:C124"/>
    <mergeCell ref="D117:D124"/>
    <mergeCell ref="E117:E124"/>
    <mergeCell ref="F117:F124"/>
    <mergeCell ref="H136:H138"/>
    <mergeCell ref="B132:B134"/>
    <mergeCell ref="C132:C134"/>
    <mergeCell ref="D132:D134"/>
    <mergeCell ref="E132:E134"/>
    <mergeCell ref="F132:F134"/>
    <mergeCell ref="G128:G131"/>
    <mergeCell ref="H128:H131"/>
    <mergeCell ref="B110:B116"/>
    <mergeCell ref="D110:D116"/>
    <mergeCell ref="E110:E116"/>
    <mergeCell ref="G110:G113"/>
    <mergeCell ref="H110:H113"/>
    <mergeCell ref="G114:G116"/>
    <mergeCell ref="H114:H116"/>
    <mergeCell ref="F110:F113"/>
    <mergeCell ref="F114:F116"/>
    <mergeCell ref="B128:B131"/>
    <mergeCell ref="C128:C131"/>
    <mergeCell ref="E128:E131"/>
    <mergeCell ref="D128:D131"/>
    <mergeCell ref="F128:F131"/>
    <mergeCell ref="G117:G124"/>
    <mergeCell ref="H117:H124"/>
    <mergeCell ref="C110:C116"/>
    <mergeCell ref="G141:G143"/>
    <mergeCell ref="H141:H143"/>
    <mergeCell ref="B145:B146"/>
    <mergeCell ref="C145:C146"/>
    <mergeCell ref="D145:D146"/>
    <mergeCell ref="E145:E146"/>
    <mergeCell ref="F145:F146"/>
    <mergeCell ref="G145:G146"/>
    <mergeCell ref="H145:H146"/>
    <mergeCell ref="C141:C143"/>
    <mergeCell ref="B141:B143"/>
    <mergeCell ref="D141:D143"/>
    <mergeCell ref="E141:E143"/>
    <mergeCell ref="F141:F143"/>
    <mergeCell ref="C139:C140"/>
    <mergeCell ref="E139:E140"/>
    <mergeCell ref="B139:B140"/>
    <mergeCell ref="D139:D140"/>
    <mergeCell ref="G132:G134"/>
    <mergeCell ref="H132:H134"/>
    <mergeCell ref="E136:E138"/>
    <mergeCell ref="F136:F138"/>
    <mergeCell ref="G136:G138"/>
  </mergeCell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Катюша</dc:creator>
  <cp:lastModifiedBy>Катюша</cp:lastModifiedBy>
  <dcterms:created xsi:type="dcterms:W3CDTF">2020-10-27T21:32:35Z</dcterms:created>
  <dcterms:modified xsi:type="dcterms:W3CDTF">2020-10-28T01:02:05Z</dcterms:modified>
</cp:coreProperties>
</file>